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o\Downloads\"/>
    </mc:Choice>
  </mc:AlternateContent>
  <bookViews>
    <workbookView xWindow="0" yWindow="0" windowWidth="15330" windowHeight="4575" tabRatio="804" activeTab="5"/>
  </bookViews>
  <sheets>
    <sheet name="ЛМ" sheetId="23" r:id="rId1"/>
    <sheet name="КМ" sheetId="22" r:id="rId2"/>
    <sheet name="К-iso" sheetId="21" r:id="rId3"/>
    <sheet name="К-гост" sheetId="20" r:id="rId4"/>
    <sheet name="Д" sheetId="24" r:id="rId5"/>
    <sheet name="СМ" sheetId="26" r:id="rId6"/>
    <sheet name="СД" sheetId="27" r:id="rId7"/>
    <sheet name="СДВ" sheetId="28" r:id="rId8"/>
    <sheet name="НМШ" sheetId="29" r:id="rId9"/>
    <sheet name="ВКС" sheetId="30" r:id="rId10"/>
    <sheet name="Гном" sheetId="31" r:id="rId11"/>
  </sheets>
  <definedNames>
    <definedName name="_1_3_56">#REF!</definedName>
    <definedName name="Владимир">#REF!</definedName>
    <definedName name="Гидрорезка__ч">#REF!</definedName>
    <definedName name="Дисконт_АХП45_31">#REF!</definedName>
    <definedName name="долл38">#REF!</definedName>
    <definedName name="Камень_на_Оби">#REF!</definedName>
    <definedName name="Катайск__Хим">#REF!</definedName>
    <definedName name="курс">#REF!</definedName>
    <definedName name="Металл__кг">#REF!</definedName>
    <definedName name="муфта_140">#REF!</definedName>
    <definedName name="муфта_190">#REF!</definedName>
    <definedName name="Муфта_ф140">#REF!</definedName>
    <definedName name="Наценка_за_исп.АХО">#REF!</definedName>
    <definedName name="НДС">#REF!</definedName>
    <definedName name="палец_муфты">#REF!</definedName>
    <definedName name="Плановый_курс_долл">#REF!</definedName>
    <definedName name="Работа__ч">#REF!</definedName>
    <definedName name="сборка">#REF!</definedName>
    <definedName name="Текущий_курс_долл">#REF!</definedName>
    <definedName name="торец_212.25">#REF!</definedName>
    <definedName name="торец_212.28">#REF!</definedName>
    <definedName name="торец_212.32">#REF!</definedName>
    <definedName name="торец_212.40">#REF!</definedName>
    <definedName name="торец_212.45">#REF!</definedName>
    <definedName name="Транс_Кат_конс">#REF!</definedName>
    <definedName name="Транс_Катайск">#REF!</definedName>
    <definedName name="Трансп_Пенза">#REF!</definedName>
    <definedName name="Трансп_Целина">#REF!</definedName>
    <definedName name="Транспор_Ливны">#REF!</definedName>
    <definedName name="Транспорт_Димитровградхиммаш">#REF!</definedName>
    <definedName name="Транспорт_Катайск_Москва">#REF!</definedName>
    <definedName name="Транспорт_Лив_Мо">#REF!</definedName>
    <definedName name="Трасп_Екат">#REF!</definedName>
    <definedName name="Траспорт_Электромаш">#REF!</definedName>
    <definedName name="Экспортный_курс">#REF!</definedName>
    <definedName name="Яросл">#REF!</definedName>
    <definedName name="Ярославль">#REF!</definedName>
  </definedNames>
  <calcPr calcId="162913"/>
</workbook>
</file>

<file path=xl/calcChain.xml><?xml version="1.0" encoding="utf-8"?>
<calcChain xmlns="http://schemas.openxmlformats.org/spreadsheetml/2006/main">
  <c r="D12" i="22" l="1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12" i="23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13" i="22"/>
  <c r="D14" i="22"/>
  <c r="D15" i="22"/>
  <c r="D16" i="22"/>
  <c r="D17" i="22"/>
  <c r="D18" i="22"/>
  <c r="D19" i="22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2" i="21"/>
  <c r="D29" i="20"/>
  <c r="D30" i="20"/>
  <c r="D31" i="20"/>
  <c r="D32" i="20"/>
  <c r="D34" i="20"/>
  <c r="D35" i="20"/>
  <c r="D36" i="20"/>
  <c r="D37" i="20"/>
  <c r="D13" i="20"/>
  <c r="D14" i="20"/>
  <c r="D16" i="20"/>
  <c r="D17" i="20"/>
  <c r="D19" i="20"/>
  <c r="D20" i="20"/>
  <c r="D21" i="20"/>
  <c r="D23" i="20"/>
  <c r="D24" i="20"/>
  <c r="D25" i="20"/>
  <c r="D12" i="20"/>
  <c r="D79" i="24"/>
  <c r="D77" i="24"/>
  <c r="D75" i="24"/>
  <c r="D74" i="24"/>
  <c r="D73" i="24"/>
  <c r="D72" i="24"/>
  <c r="D71" i="24"/>
  <c r="D70" i="24"/>
  <c r="D67" i="24"/>
  <c r="D66" i="24"/>
  <c r="D65" i="24"/>
  <c r="D64" i="24"/>
  <c r="D63" i="24"/>
  <c r="D62" i="24"/>
  <c r="D60" i="24"/>
  <c r="D59" i="24"/>
  <c r="D58" i="24"/>
  <c r="D57" i="24"/>
  <c r="D56" i="24"/>
  <c r="D55" i="24"/>
  <c r="D54" i="24"/>
  <c r="D53" i="24"/>
  <c r="D51" i="24"/>
  <c r="D50" i="24"/>
  <c r="D49" i="24"/>
  <c r="D48" i="24"/>
  <c r="D47" i="24"/>
  <c r="D46" i="24"/>
  <c r="D43" i="24"/>
  <c r="D42" i="24"/>
  <c r="D41" i="24"/>
  <c r="D40" i="24"/>
  <c r="D38" i="24"/>
  <c r="D37" i="24"/>
  <c r="D36" i="24"/>
  <c r="D34" i="24"/>
  <c r="D33" i="24"/>
  <c r="D31" i="24"/>
  <c r="D30" i="24"/>
  <c r="D29" i="24"/>
  <c r="D28" i="24"/>
  <c r="D27" i="24"/>
  <c r="D26" i="24"/>
  <c r="D24" i="24"/>
  <c r="D23" i="24"/>
  <c r="D22" i="24"/>
  <c r="D21" i="24"/>
  <c r="D20" i="24"/>
  <c r="D19" i="24"/>
  <c r="D17" i="24"/>
  <c r="D16" i="24"/>
  <c r="D15" i="24"/>
  <c r="D14" i="24"/>
  <c r="D13" i="24"/>
  <c r="D160" i="26"/>
  <c r="D159" i="26"/>
  <c r="D158" i="26"/>
  <c r="D157" i="26"/>
  <c r="D155" i="26"/>
  <c r="D154" i="26"/>
  <c r="D153" i="26"/>
  <c r="D152" i="26"/>
  <c r="D150" i="26"/>
  <c r="D149" i="26"/>
  <c r="D148" i="26"/>
  <c r="D147" i="26"/>
  <c r="D143" i="26"/>
  <c r="D142" i="26"/>
  <c r="D140" i="26"/>
  <c r="D138" i="26"/>
  <c r="D137" i="26"/>
  <c r="D135" i="26"/>
  <c r="D134" i="26"/>
  <c r="D133" i="26"/>
  <c r="D132" i="26"/>
  <c r="D130" i="26"/>
  <c r="D129" i="26"/>
  <c r="D127" i="26"/>
  <c r="D126" i="26"/>
  <c r="D124" i="26"/>
  <c r="D123" i="26"/>
  <c r="D121" i="26"/>
  <c r="D120" i="26"/>
  <c r="D118" i="26"/>
  <c r="D117" i="26"/>
  <c r="D115" i="26"/>
  <c r="D114" i="26"/>
  <c r="D112" i="26"/>
  <c r="D111" i="26"/>
  <c r="D109" i="26"/>
  <c r="D108" i="26"/>
  <c r="D106" i="26"/>
  <c r="D105" i="26"/>
  <c r="D103" i="26"/>
  <c r="D102" i="26"/>
  <c r="D100" i="26"/>
  <c r="D99" i="26"/>
  <c r="D97" i="26"/>
  <c r="D96" i="26"/>
  <c r="D94" i="26"/>
  <c r="D93" i="26"/>
  <c r="D91" i="26"/>
  <c r="D90" i="26"/>
  <c r="D88" i="26"/>
  <c r="D87" i="26"/>
  <c r="D85" i="26"/>
  <c r="D84" i="26"/>
  <c r="D83" i="26"/>
  <c r="D81" i="26"/>
  <c r="D80" i="26"/>
  <c r="D78" i="26"/>
  <c r="D77" i="26"/>
  <c r="D75" i="26"/>
  <c r="D74" i="26"/>
  <c r="D73" i="26"/>
  <c r="D72" i="26"/>
  <c r="D70" i="26"/>
  <c r="D69" i="26"/>
  <c r="D67" i="26"/>
  <c r="D66" i="26"/>
  <c r="D64" i="26"/>
  <c r="D63" i="26"/>
  <c r="D61" i="26"/>
  <c r="D60" i="26"/>
  <c r="D58" i="26"/>
  <c r="D57" i="26"/>
  <c r="D56" i="26"/>
  <c r="D54" i="26"/>
  <c r="D53" i="26"/>
  <c r="D52" i="26"/>
  <c r="D50" i="26"/>
  <c r="D49" i="26"/>
  <c r="D48" i="26"/>
  <c r="D46" i="26"/>
  <c r="D45" i="26"/>
  <c r="D44" i="26"/>
  <c r="D42" i="26"/>
  <c r="D41" i="26"/>
  <c r="D40" i="26"/>
  <c r="D38" i="26"/>
  <c r="D37" i="26"/>
  <c r="D36" i="26"/>
  <c r="D35" i="26"/>
  <c r="D34" i="26"/>
  <c r="D32" i="26"/>
  <c r="D31" i="26"/>
  <c r="D30" i="26"/>
  <c r="D29" i="26"/>
  <c r="D28" i="26"/>
  <c r="D25" i="26"/>
  <c r="D24" i="26"/>
  <c r="D23" i="26"/>
  <c r="D21" i="26"/>
  <c r="D20" i="26"/>
  <c r="D19" i="26"/>
  <c r="D18" i="26"/>
  <c r="D16" i="26"/>
  <c r="D15" i="26"/>
  <c r="D14" i="26"/>
  <c r="D13" i="26"/>
  <c r="D12" i="26"/>
  <c r="D151" i="27"/>
  <c r="D150" i="27"/>
  <c r="D147" i="27"/>
  <c r="D146" i="27"/>
  <c r="D144" i="27"/>
  <c r="D143" i="27"/>
  <c r="D142" i="27"/>
  <c r="D140" i="27"/>
  <c r="D139" i="27"/>
  <c r="D138" i="27"/>
  <c r="D136" i="27"/>
  <c r="D135" i="27"/>
  <c r="D134" i="27"/>
  <c r="D132" i="27"/>
  <c r="D131" i="27"/>
  <c r="D130" i="27"/>
  <c r="D128" i="27"/>
  <c r="D127" i="27"/>
  <c r="D126" i="27"/>
  <c r="D124" i="27"/>
  <c r="D123" i="27"/>
  <c r="D122" i="27"/>
  <c r="D120" i="27"/>
  <c r="D119" i="27"/>
  <c r="D118" i="27"/>
  <c r="D117" i="27"/>
  <c r="D115" i="27"/>
  <c r="D114" i="27"/>
  <c r="D113" i="27"/>
  <c r="D111" i="27"/>
  <c r="D110" i="27"/>
  <c r="D109" i="27"/>
  <c r="D107" i="27"/>
  <c r="D106" i="27"/>
  <c r="D105" i="27"/>
  <c r="D104" i="27"/>
  <c r="D102" i="27"/>
  <c r="D101" i="27"/>
  <c r="D100" i="27"/>
  <c r="D98" i="27"/>
  <c r="D97" i="27"/>
  <c r="D96" i="27"/>
  <c r="D94" i="27"/>
  <c r="D93" i="27"/>
  <c r="D92" i="27"/>
  <c r="D90" i="27"/>
  <c r="D89" i="27"/>
  <c r="D88" i="27"/>
  <c r="D86" i="27"/>
  <c r="D85" i="27"/>
  <c r="D84" i="27"/>
  <c r="D82" i="27"/>
  <c r="D81" i="27"/>
  <c r="D80" i="27"/>
  <c r="D78" i="27"/>
  <c r="D77" i="27"/>
  <c r="D76" i="27"/>
  <c r="D74" i="27"/>
  <c r="D73" i="27"/>
  <c r="D72" i="27"/>
  <c r="D70" i="27"/>
  <c r="D69" i="27"/>
  <c r="D68" i="27"/>
  <c r="D66" i="27"/>
  <c r="D65" i="27"/>
  <c r="D64" i="27"/>
  <c r="D62" i="27"/>
  <c r="D61" i="27"/>
  <c r="D60" i="27"/>
  <c r="D58" i="27"/>
  <c r="D57" i="27"/>
  <c r="D56" i="27"/>
  <c r="D54" i="27"/>
  <c r="D53" i="27"/>
  <c r="D52" i="27"/>
  <c r="D50" i="27"/>
  <c r="D49" i="27"/>
  <c r="D48" i="27"/>
  <c r="D46" i="27"/>
  <c r="D45" i="27"/>
  <c r="D44" i="27"/>
  <c r="D42" i="27"/>
  <c r="D41" i="27"/>
  <c r="D40" i="27"/>
  <c r="D38" i="27"/>
  <c r="D37" i="27"/>
  <c r="D36" i="27"/>
  <c r="D34" i="27"/>
  <c r="D33" i="27"/>
  <c r="D32" i="27"/>
  <c r="D30" i="27"/>
  <c r="D29" i="27"/>
  <c r="D28" i="27"/>
  <c r="D26" i="27"/>
  <c r="D25" i="27"/>
  <c r="D24" i="27"/>
  <c r="D22" i="27"/>
  <c r="D21" i="27"/>
  <c r="D20" i="27"/>
  <c r="D18" i="27"/>
  <c r="D17" i="27"/>
  <c r="D16" i="27"/>
  <c r="D14" i="27"/>
  <c r="D13" i="27"/>
  <c r="D12" i="27"/>
  <c r="D27" i="28"/>
  <c r="D26" i="28"/>
  <c r="D24" i="28"/>
  <c r="D23" i="28"/>
  <c r="D21" i="28"/>
  <c r="D20" i="28"/>
  <c r="D18" i="28"/>
  <c r="D17" i="28"/>
  <c r="D15" i="28"/>
  <c r="D14" i="28"/>
  <c r="D12" i="28"/>
  <c r="D101" i="29"/>
  <c r="D100" i="29"/>
  <c r="D99" i="29"/>
  <c r="D98" i="29"/>
  <c r="D95" i="29"/>
  <c r="D94" i="29"/>
  <c r="D93" i="29"/>
  <c r="D91" i="29"/>
  <c r="D90" i="29"/>
  <c r="D89" i="29"/>
  <c r="D88" i="29"/>
  <c r="D87" i="29"/>
  <c r="D85" i="29"/>
  <c r="D84" i="29"/>
  <c r="D83" i="29"/>
  <c r="D82" i="29"/>
  <c r="D81" i="29"/>
  <c r="D79" i="29"/>
  <c r="D78" i="29"/>
  <c r="D77" i="29"/>
  <c r="D76" i="29"/>
  <c r="D74" i="29"/>
  <c r="D73" i="29"/>
  <c r="D72" i="29"/>
  <c r="D70" i="29"/>
  <c r="D69" i="29"/>
  <c r="D68" i="29"/>
  <c r="D67" i="29"/>
  <c r="D66" i="29"/>
  <c r="D65" i="29"/>
  <c r="D64" i="29"/>
  <c r="D63" i="29"/>
  <c r="D61" i="29"/>
  <c r="D60" i="29"/>
  <c r="D59" i="29"/>
  <c r="D58" i="29"/>
  <c r="D57" i="29"/>
  <c r="D55" i="29"/>
  <c r="D54" i="29"/>
  <c r="D53" i="29"/>
  <c r="D52" i="29"/>
  <c r="D51" i="29"/>
  <c r="D49" i="29"/>
  <c r="D48" i="29"/>
  <c r="D47" i="29"/>
  <c r="D45" i="29"/>
  <c r="D44" i="29"/>
  <c r="D43" i="29"/>
  <c r="D42" i="29"/>
  <c r="D41" i="29"/>
  <c r="D39" i="29"/>
  <c r="D38" i="29"/>
  <c r="D37" i="29"/>
  <c r="D36" i="29"/>
  <c r="D35" i="29"/>
  <c r="D33" i="29"/>
  <c r="D32" i="29"/>
  <c r="D31" i="29"/>
  <c r="D30" i="29"/>
  <c r="D28" i="29"/>
  <c r="D27" i="29"/>
  <c r="D26" i="29"/>
  <c r="D24" i="29"/>
  <c r="D23" i="29"/>
  <c r="D22" i="29"/>
  <c r="D21" i="29"/>
  <c r="D20" i="29"/>
  <c r="D19" i="29"/>
  <c r="D18" i="29"/>
  <c r="D16" i="29"/>
  <c r="D15" i="29"/>
  <c r="D14" i="29"/>
  <c r="D13" i="29"/>
  <c r="D12" i="29"/>
  <c r="D64" i="30"/>
  <c r="D63" i="30"/>
  <c r="D62" i="30"/>
  <c r="D60" i="30"/>
  <c r="D59" i="30"/>
  <c r="D58" i="30"/>
  <c r="D56" i="30"/>
  <c r="D55" i="30"/>
  <c r="D54" i="30"/>
  <c r="D52" i="30"/>
  <c r="D51" i="30"/>
  <c r="D50" i="30"/>
  <c r="D48" i="30"/>
  <c r="D47" i="30"/>
  <c r="D46" i="30"/>
  <c r="D45" i="30"/>
  <c r="D43" i="30"/>
  <c r="D42" i="30"/>
  <c r="D41" i="30"/>
  <c r="D40" i="30"/>
  <c r="D38" i="30"/>
  <c r="D37" i="30"/>
  <c r="D36" i="30"/>
  <c r="D34" i="30"/>
  <c r="D33" i="30"/>
  <c r="D32" i="30"/>
  <c r="D30" i="30"/>
  <c r="D29" i="30"/>
  <c r="D28" i="30"/>
  <c r="D27" i="30"/>
  <c r="D26" i="30"/>
  <c r="D24" i="30"/>
  <c r="D23" i="30"/>
  <c r="D22" i="30"/>
  <c r="D21" i="30"/>
  <c r="D20" i="30"/>
  <c r="D18" i="30"/>
  <c r="D17" i="30"/>
  <c r="D16" i="30"/>
  <c r="D14" i="30"/>
  <c r="D13" i="30"/>
  <c r="D12" i="30"/>
  <c r="C14" i="31"/>
  <c r="C13" i="31"/>
  <c r="C12" i="31"/>
</calcChain>
</file>

<file path=xl/sharedStrings.xml><?xml version="1.0" encoding="utf-8"?>
<sst xmlns="http://schemas.openxmlformats.org/spreadsheetml/2006/main" count="1676" uniqueCount="1078">
  <si>
    <t>2240/1240</t>
  </si>
  <si>
    <t>Масса,</t>
  </si>
  <si>
    <t>кг</t>
  </si>
  <si>
    <t>Насосы фекальные сточно-динамические ( СД... )</t>
  </si>
  <si>
    <t>Насосы для сточно-массных сред ( СМ... )</t>
  </si>
  <si>
    <r>
      <t xml:space="preserve">Консольные моноблочные насосы </t>
    </r>
    <r>
      <rPr>
        <b/>
        <sz val="12"/>
        <rFont val="Arial"/>
        <family val="2"/>
        <charset val="204"/>
      </rPr>
      <t>( КМ…)</t>
    </r>
  </si>
  <si>
    <t>Насосы фекальные вертикальные ( СДВ... )</t>
  </si>
  <si>
    <t>Насосы двухстороннего входа ( Д... )</t>
  </si>
  <si>
    <t>2,2кВт взрывозащ</t>
  </si>
  <si>
    <t>Гном 16-16 Ex (Лив)</t>
  </si>
  <si>
    <t>79х23х33</t>
  </si>
  <si>
    <t>82х28х35</t>
  </si>
  <si>
    <t>87х28х34</t>
  </si>
  <si>
    <t>91х28х37</t>
  </si>
  <si>
    <t>102х30х46</t>
  </si>
  <si>
    <t>100х29х43</t>
  </si>
  <si>
    <t>Габариты, см</t>
  </si>
  <si>
    <t>80х35х31</t>
  </si>
  <si>
    <t>77х37х32</t>
  </si>
  <si>
    <t>87х40х34</t>
  </si>
  <si>
    <t>93х44х41</t>
  </si>
  <si>
    <t>112х46х46</t>
  </si>
  <si>
    <t>99х44х43</t>
  </si>
  <si>
    <t>146х61х70</t>
  </si>
  <si>
    <t>124х46х46</t>
  </si>
  <si>
    <t>110х44х43</t>
  </si>
  <si>
    <t>127х50х51</t>
  </si>
  <si>
    <t>129х50х51</t>
  </si>
  <si>
    <t>127х50х48</t>
  </si>
  <si>
    <t>144х58х62</t>
  </si>
  <si>
    <t>144х57х56</t>
  </si>
  <si>
    <t>129х48х44</t>
  </si>
  <si>
    <t>132х48х44</t>
  </si>
  <si>
    <t>138х54х61</t>
  </si>
  <si>
    <t>140х54х61</t>
  </si>
  <si>
    <t>167х60х67</t>
  </si>
  <si>
    <t>178х80х77</t>
  </si>
  <si>
    <t>50х17х23</t>
  </si>
  <si>
    <t>55х21х27</t>
  </si>
  <si>
    <t>58х20х27</t>
  </si>
  <si>
    <t>63х23х44</t>
  </si>
  <si>
    <t>86х29х42</t>
  </si>
  <si>
    <t>71х26х37</t>
  </si>
  <si>
    <t>86х30х42</t>
  </si>
  <si>
    <t>87х32х46</t>
  </si>
  <si>
    <t>87х30х70</t>
  </si>
  <si>
    <t>30х23х45</t>
  </si>
  <si>
    <t>34х27х47</t>
  </si>
  <si>
    <t>36х33х54</t>
  </si>
  <si>
    <t>30х24х49</t>
  </si>
  <si>
    <t>34х30х50</t>
  </si>
  <si>
    <t>39х35х61</t>
  </si>
  <si>
    <t>36х31х50</t>
  </si>
  <si>
    <t>38х35х61</t>
  </si>
  <si>
    <t>40х36х64</t>
  </si>
  <si>
    <t>43х44х82</t>
  </si>
  <si>
    <t>50x31x64</t>
  </si>
  <si>
    <t>48х47х88</t>
  </si>
  <si>
    <t>167х80х85</t>
  </si>
  <si>
    <t>152х80х85</t>
  </si>
  <si>
    <t>148х80х83</t>
  </si>
  <si>
    <t>174х55х84</t>
  </si>
  <si>
    <t>171х55х84</t>
  </si>
  <si>
    <t>161х53х79</t>
  </si>
  <si>
    <t>171х60х90</t>
  </si>
  <si>
    <t>161х60х81</t>
  </si>
  <si>
    <t>158х60х79</t>
  </si>
  <si>
    <t>178х97х99</t>
  </si>
  <si>
    <t>171х97х96</t>
  </si>
  <si>
    <t>168х97х92</t>
  </si>
  <si>
    <t>174х60х89</t>
  </si>
  <si>
    <t>245х77х120</t>
  </si>
  <si>
    <t>230х77х120</t>
  </si>
  <si>
    <t>227х77х100</t>
  </si>
  <si>
    <t>215х77х100</t>
  </si>
  <si>
    <t>245х100х112</t>
  </si>
  <si>
    <t>245х100х120</t>
  </si>
  <si>
    <t>245х100х113</t>
  </si>
  <si>
    <t>227х100х107</t>
  </si>
  <si>
    <t>212х100х107</t>
  </si>
  <si>
    <t>260х88х117</t>
  </si>
  <si>
    <t>241х88х113</t>
  </si>
  <si>
    <t>241х88х105</t>
  </si>
  <si>
    <t>243х95х143</t>
  </si>
  <si>
    <t>264х95х126</t>
  </si>
  <si>
    <t>264х95х123</t>
  </si>
  <si>
    <t>98х32х44</t>
  </si>
  <si>
    <t>102х34х41</t>
  </si>
  <si>
    <t>102х38х48</t>
  </si>
  <si>
    <t>114х32х48</t>
  </si>
  <si>
    <t>108х32х43</t>
  </si>
  <si>
    <t>104х42х48</t>
  </si>
  <si>
    <t>132х38х52</t>
  </si>
  <si>
    <t>127х38х52</t>
  </si>
  <si>
    <t>135х34х56</t>
  </si>
  <si>
    <t>131х34х56</t>
  </si>
  <si>
    <t>132х34х56</t>
  </si>
  <si>
    <t>126х46х51</t>
  </si>
  <si>
    <t>121х46х51</t>
  </si>
  <si>
    <t>139х31х60</t>
  </si>
  <si>
    <t>135х31х60</t>
  </si>
  <si>
    <t>127х31х60</t>
  </si>
  <si>
    <t>135х42х52</t>
  </si>
  <si>
    <t>131х42х52</t>
  </si>
  <si>
    <t>132х42х52</t>
  </si>
  <si>
    <t>176х45х76</t>
  </si>
  <si>
    <t>159х51х71</t>
  </si>
  <si>
    <t>192х47х76</t>
  </si>
  <si>
    <t>183х47х76</t>
  </si>
  <si>
    <t>179х47х76</t>
  </si>
  <si>
    <t>235х86х96</t>
  </si>
  <si>
    <t>56х40х110</t>
  </si>
  <si>
    <t>78х78х213</t>
  </si>
  <si>
    <t>78х78х208</t>
  </si>
  <si>
    <t>94х94х312</t>
  </si>
  <si>
    <t>94х94х306</t>
  </si>
  <si>
    <t>106х32х54</t>
  </si>
  <si>
    <t>105х34х54</t>
  </si>
  <si>
    <t>139х35х55</t>
  </si>
  <si>
    <t>135х35х55</t>
  </si>
  <si>
    <t>117х35х54</t>
  </si>
  <si>
    <t>127х36х57</t>
  </si>
  <si>
    <t>118х36х57</t>
  </si>
  <si>
    <t>116х36х57</t>
  </si>
  <si>
    <t>152х36х64</t>
  </si>
  <si>
    <t>149х36х58</t>
  </si>
  <si>
    <t>142х36х58</t>
  </si>
  <si>
    <t>149х36х57</t>
  </si>
  <si>
    <t>128х41х59</t>
  </si>
  <si>
    <t>130х41х59</t>
  </si>
  <si>
    <t>124х41х59</t>
  </si>
  <si>
    <t>160х41х64</t>
  </si>
  <si>
    <t>156х41х64</t>
  </si>
  <si>
    <t>150х41х62</t>
  </si>
  <si>
    <t>150х42х68</t>
  </si>
  <si>
    <t>158х42х68</t>
  </si>
  <si>
    <t>155х42х68</t>
  </si>
  <si>
    <t>143х42х64</t>
  </si>
  <si>
    <t>122х42х64</t>
  </si>
  <si>
    <t>165х54х79</t>
  </si>
  <si>
    <t>173х54х79</t>
  </si>
  <si>
    <t>160х54х79</t>
  </si>
  <si>
    <t>166х54х79</t>
  </si>
  <si>
    <t>164х54х79</t>
  </si>
  <si>
    <t>147х54х79</t>
  </si>
  <si>
    <t>191х77х84</t>
  </si>
  <si>
    <t>190х77х84</t>
  </si>
  <si>
    <t>180х77х84</t>
  </si>
  <si>
    <t>203х80х84</t>
  </si>
  <si>
    <t>196х80х84</t>
  </si>
  <si>
    <t>180х80х84</t>
  </si>
  <si>
    <t>220х58х97</t>
  </si>
  <si>
    <t>205х58х97</t>
  </si>
  <si>
    <t>202х58х97</t>
  </si>
  <si>
    <t>190х66х97</t>
  </si>
  <si>
    <t>267х65х116</t>
  </si>
  <si>
    <t>261х65х116</t>
  </si>
  <si>
    <t>252х65х116</t>
  </si>
  <si>
    <t>270х80х115</t>
  </si>
  <si>
    <t>249х80х115</t>
  </si>
  <si>
    <t>245х80х115</t>
  </si>
  <si>
    <t>280х80х115</t>
  </si>
  <si>
    <t>274х80х115</t>
  </si>
  <si>
    <t>54х28х29</t>
  </si>
  <si>
    <t>56х28х30</t>
  </si>
  <si>
    <t>58х30х31</t>
  </si>
  <si>
    <t>61х43х28</t>
  </si>
  <si>
    <t>64х30х44</t>
  </si>
  <si>
    <t>57х28х29</t>
  </si>
  <si>
    <t>58х28х30</t>
  </si>
  <si>
    <t>64х28х29</t>
  </si>
  <si>
    <t>62х30х31</t>
  </si>
  <si>
    <t>65х30х44</t>
  </si>
  <si>
    <t>71х32х37</t>
  </si>
  <si>
    <t>73х31х47</t>
  </si>
  <si>
    <t>59х28х29</t>
  </si>
  <si>
    <t>61х28х30</t>
  </si>
  <si>
    <t>67х28х43</t>
  </si>
  <si>
    <t>68х32х33</t>
  </si>
  <si>
    <t>70х31х44</t>
  </si>
  <si>
    <t>76х32х42</t>
  </si>
  <si>
    <t>78х31х54</t>
  </si>
  <si>
    <t>83х34х43</t>
  </si>
  <si>
    <t>90х51х60</t>
  </si>
  <si>
    <t>87х34х43</t>
  </si>
  <si>
    <t>93х51х60</t>
  </si>
  <si>
    <t>100х52х57</t>
  </si>
  <si>
    <t>106х51х60</t>
  </si>
  <si>
    <t>104х38х55</t>
  </si>
  <si>
    <t>108х38х55</t>
  </si>
  <si>
    <t>112х38х63</t>
  </si>
  <si>
    <t>116х38х63</t>
  </si>
  <si>
    <t>76х32х44</t>
  </si>
  <si>
    <t>87х30х45</t>
  </si>
  <si>
    <t>94х29х45</t>
  </si>
  <si>
    <t>97х30х46</t>
  </si>
  <si>
    <t>121х36х57</t>
  </si>
  <si>
    <t>Вых ф38мм, 37х20х21</t>
  </si>
  <si>
    <t>Вых ф64мм, 43х28х20</t>
  </si>
  <si>
    <t>Вых ф64мм,76х33х40</t>
  </si>
  <si>
    <t>Вых ф64мм, 29х33х60</t>
  </si>
  <si>
    <t>Вых ф76мм, 28х35х57</t>
  </si>
  <si>
    <t>Вых ф102мм, 39х34х97</t>
  </si>
  <si>
    <t>Вых ф76мм, 31х36х73</t>
  </si>
  <si>
    <t>Вых ф64мм, 28х35х57</t>
  </si>
  <si>
    <t>Вых ф64мм, 31х37х71</t>
  </si>
  <si>
    <t xml:space="preserve">Вых ф51мм, </t>
  </si>
  <si>
    <t>Цена, руб</t>
  </si>
  <si>
    <t>Марка насоса, комплектация</t>
  </si>
  <si>
    <t>Консольные насосы К.../… (напорный патрубок сбоку)</t>
  </si>
  <si>
    <t>Консольные насосы К…-…-… (напорный патрубок по оси насоса)</t>
  </si>
  <si>
    <t>79х23х22</t>
  </si>
  <si>
    <t>100х52х56</t>
  </si>
  <si>
    <t>152х52х56</t>
  </si>
  <si>
    <t>154х52х56</t>
  </si>
  <si>
    <t>148х52х56</t>
  </si>
  <si>
    <t>104х58х58</t>
  </si>
  <si>
    <t>153х58х58</t>
  </si>
  <si>
    <t>156х58х58</t>
  </si>
  <si>
    <t>154х59х58</t>
  </si>
  <si>
    <t>%</t>
  </si>
  <si>
    <t>Производитель: "Энергия-насосы и арматура"</t>
  </si>
  <si>
    <t>Линейные моноблочные циркуляционные насосы ( ЛМ…) ( КМЛ…)</t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</si>
  <si>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>чистой технической воды</t>
    </r>
    <r>
      <rPr>
        <sz val="10"/>
        <rFont val="Arial"/>
        <family val="2"/>
        <charset val="204"/>
      </rPr>
      <t xml:space="preserve"> температурой до 85градС. Насосная часть смонтирована на фланце эл.двигателя специального исполнения с длинным валом (</t>
    </r>
    <r>
      <rPr>
        <sz val="10"/>
        <color indexed="17"/>
        <rFont val="Arial"/>
        <family val="2"/>
        <charset val="204"/>
      </rPr>
      <t>насадные удлинители валов не используются</t>
    </r>
    <r>
      <rPr>
        <sz val="10"/>
        <rFont val="Arial"/>
        <family val="2"/>
        <charset val="204"/>
      </rPr>
      <t>). Соединительная муфта валов отсутствует (</t>
    </r>
    <r>
      <rPr>
        <sz val="10"/>
        <color indexed="17"/>
        <rFont val="Arial"/>
        <family val="2"/>
        <charset val="204"/>
      </rPr>
      <t>центровка не требуется</t>
    </r>
    <r>
      <rPr>
        <sz val="10"/>
        <rFont val="Arial"/>
        <family val="2"/>
        <charset val="204"/>
      </rPr>
      <t>). Насосы центробежные, одноступенчатые, вертикальные (</t>
    </r>
    <r>
      <rPr>
        <sz val="10"/>
        <color indexed="17"/>
        <rFont val="Arial"/>
        <family val="2"/>
        <charset val="204"/>
      </rPr>
      <t>малая площадь для монтажа</t>
    </r>
    <r>
      <rPr>
        <sz val="10"/>
        <rFont val="Arial"/>
        <family val="2"/>
        <charset val="204"/>
      </rPr>
      <t>).  Проточная часть насосов изготовлена из чугуна СЧ20. Уплотнение вала насоса - торцовое (</t>
    </r>
    <r>
      <rPr>
        <sz val="10"/>
        <color indexed="17"/>
        <rFont val="Arial"/>
        <family val="2"/>
        <charset val="204"/>
      </rPr>
      <t>регулировка не требуется</t>
    </r>
    <r>
      <rPr>
        <sz val="10"/>
        <rFont val="Arial"/>
        <family val="2"/>
        <charset val="204"/>
      </rPr>
      <t>). Входной и выходной патрубки одного диаметра и расположены на одной оси (</t>
    </r>
    <r>
      <rPr>
        <sz val="10"/>
        <color indexed="17"/>
        <rFont val="Arial"/>
        <family val="2"/>
        <charset val="204"/>
      </rPr>
      <t>простой монтаж</t>
    </r>
    <r>
      <rPr>
        <sz val="10"/>
        <rFont val="Arial"/>
        <family val="2"/>
        <charset val="204"/>
      </rPr>
      <t>).</t>
    </r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</si>
  <si>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>чистой технической воды</t>
    </r>
    <r>
      <rPr>
        <sz val="10"/>
        <rFont val="Arial"/>
        <family val="2"/>
        <charset val="204"/>
      </rPr>
      <t xml:space="preserve"> температурой до 85градС. Насосная часть смонтирована на фланце эл.двигателя специального исполнения с длинным валом (</t>
    </r>
    <r>
      <rPr>
        <sz val="10"/>
        <color indexed="17"/>
        <rFont val="Arial"/>
        <family val="2"/>
        <charset val="204"/>
      </rPr>
      <t>насадные удлинители валов не используются</t>
    </r>
    <r>
      <rPr>
        <sz val="10"/>
        <rFont val="Arial"/>
        <family val="2"/>
        <charset val="204"/>
      </rPr>
      <t>). Соединительная муфта валов отсутствует (</t>
    </r>
    <r>
      <rPr>
        <sz val="10"/>
        <color indexed="17"/>
        <rFont val="Arial"/>
        <family val="2"/>
        <charset val="204"/>
      </rPr>
      <t>центровка не требуется</t>
    </r>
    <r>
      <rPr>
        <sz val="10"/>
        <rFont val="Arial"/>
        <family val="2"/>
        <charset val="204"/>
      </rPr>
      <t>). Насосы центробежные, одноступенчатые, горизонтальные. Проточная часть насосов изготовлена из чугуна СЧ20 (</t>
    </r>
    <r>
      <rPr>
        <sz val="10"/>
        <color indexed="17"/>
        <rFont val="Arial"/>
        <family val="2"/>
        <charset val="204"/>
      </rPr>
      <t>нрк: нержавеющее рабочее колесо</t>
    </r>
    <r>
      <rPr>
        <sz val="10"/>
        <rFont val="Arial"/>
        <family val="2"/>
        <charset val="204"/>
      </rPr>
      <t>). Уплотнение вала насоса - торцовое (</t>
    </r>
    <r>
      <rPr>
        <sz val="10"/>
        <color indexed="17"/>
        <rFont val="Arial"/>
        <family val="2"/>
        <charset val="204"/>
      </rPr>
      <t>регулировка не требуется</t>
    </r>
    <r>
      <rPr>
        <sz val="10"/>
        <rFont val="Arial"/>
        <family val="2"/>
        <charset val="204"/>
      </rPr>
      <t>)</t>
    </r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</si>
  <si>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>чистой технической воды</t>
    </r>
    <r>
      <rPr>
        <sz val="10"/>
        <rFont val="Arial"/>
        <family val="2"/>
        <charset val="204"/>
      </rPr>
      <t xml:space="preserve"> температурой до 85градС (под заказ до 105градС). Насос и эл.двигатель установлены на общей раме, валы соединены через муфту упругую втулочно-пальцевую (</t>
    </r>
    <r>
      <rPr>
        <sz val="10"/>
        <color indexed="17"/>
        <rFont val="Arial"/>
        <family val="2"/>
        <charset val="204"/>
      </rPr>
      <t>МУВП</t>
    </r>
    <r>
      <rPr>
        <sz val="10"/>
        <rFont val="Arial"/>
        <family val="2"/>
        <charset val="204"/>
      </rPr>
      <t>).  Насосы центробежные, одноступенчатые, горизонтальные. Проточная часть насосов изготовлена из чугуна СЧ20. Уплотнение вала насоса - мягкая сальниковая набивка (торцовое уплотнение для температуры до 140градС под заказ).</t>
    </r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</si>
  <si>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>чистой технической воды</t>
    </r>
    <r>
      <rPr>
        <sz val="10"/>
        <rFont val="Arial"/>
        <family val="2"/>
        <charset val="204"/>
      </rPr>
      <t xml:space="preserve"> температурой до 85градС. Насос и эл.двигатель установлены на общей раме, валы соединены через муфту упругую втулочно-пальцевую (</t>
    </r>
    <r>
      <rPr>
        <sz val="10"/>
        <color indexed="17"/>
        <rFont val="Arial"/>
        <family val="2"/>
        <charset val="204"/>
      </rPr>
      <t>МУВП</t>
    </r>
    <r>
      <rPr>
        <sz val="10"/>
        <rFont val="Arial"/>
        <family val="2"/>
        <charset val="204"/>
      </rPr>
      <t>).  Насосы центробежные, одноступенчатые, горизонтальные. Проточная часть насосов изготовлена из чугуна СЧ20. Уплотнение вала насоса - мягкая сальниковая набивка.</t>
    </r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</si>
  <si>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>чистой технической воды</t>
    </r>
    <r>
      <rPr>
        <sz val="10"/>
        <rFont val="Arial"/>
        <family val="2"/>
        <charset val="204"/>
      </rPr>
      <t xml:space="preserve"> температурой до 85градС. Насос и эл.двигатель установлены на общей раме, валы соединены через муфту упругую втулочно-пальцевую (</t>
    </r>
    <r>
      <rPr>
        <sz val="10"/>
        <color indexed="17"/>
        <rFont val="Arial"/>
        <family val="2"/>
        <charset val="204"/>
      </rPr>
      <t>МУВП</t>
    </r>
    <r>
      <rPr>
        <sz val="10"/>
        <rFont val="Arial"/>
        <family val="2"/>
        <charset val="204"/>
      </rPr>
      <t>).  Насосы центробежные, одноступенчатые, горизонтальные, с полуспиральным подводом двухстороннего входа. Входной и выходной патрубки расположены на одной оси (</t>
    </r>
    <r>
      <rPr>
        <sz val="10"/>
        <color indexed="17"/>
        <rFont val="Arial"/>
        <family val="2"/>
        <charset val="204"/>
      </rPr>
      <t>простой монтаж</t>
    </r>
    <r>
      <rPr>
        <sz val="10"/>
        <rFont val="Arial"/>
        <family val="2"/>
        <charset val="204"/>
      </rPr>
      <t>). Проточная часть насосов изготовлена из чугуна СЧ20. Уплотнение вала насоса - мягкая сальниковая набивка.</t>
    </r>
  </si>
  <si>
    <t>83х80х62</t>
  </si>
  <si>
    <t>77х53х83</t>
  </si>
  <si>
    <t>77х60х86</t>
  </si>
  <si>
    <t>83х97х70</t>
  </si>
  <si>
    <t>77х60х82</t>
  </si>
  <si>
    <t>115х77х72</t>
  </si>
  <si>
    <t>115х100х84</t>
  </si>
  <si>
    <t>115х88х84</t>
  </si>
  <si>
    <t>119х95х90</t>
  </si>
  <si>
    <t>СМ 80-50-200 без рамы без дв</t>
  </si>
  <si>
    <t>СМ 100-65-200 без рамы без  дв</t>
  </si>
  <si>
    <t>СМ 100-65-200а без рамы без  дв</t>
  </si>
  <si>
    <t>СМ 100-65-200б без рамы без  дв</t>
  </si>
  <si>
    <t>СМ 80-50-200а без рамы без дв</t>
  </si>
  <si>
    <t>СМ 80-50-200б без рамы без дв</t>
  </si>
  <si>
    <t>СМ 100-65-250 без рамы без дв</t>
  </si>
  <si>
    <t>СМ 100-65-250а без рамы без дв</t>
  </si>
  <si>
    <t>СМ 100-65-250б без рамы без дв</t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</si>
  <si>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>сточных масс в системах канализации</t>
    </r>
    <r>
      <rPr>
        <sz val="10"/>
        <rFont val="Arial"/>
        <family val="2"/>
        <charset val="204"/>
      </rPr>
      <t xml:space="preserve"> температурой до 80градС. Насос и эл.двигатель установлены на общей раме, валы соединены через муфту упругую втулочно-пальцевую (</t>
    </r>
    <r>
      <rPr>
        <sz val="10"/>
        <color indexed="17"/>
        <rFont val="Arial"/>
        <family val="2"/>
        <charset val="204"/>
      </rPr>
      <t>МУВП</t>
    </r>
    <r>
      <rPr>
        <sz val="10"/>
        <rFont val="Arial"/>
        <family val="2"/>
        <charset val="204"/>
      </rPr>
      <t xml:space="preserve">).  Насосы центробежные, одноступенчатые, горизонтальные. Для незасоряемости рабочее колесо имеет </t>
    </r>
    <r>
      <rPr>
        <sz val="10"/>
        <color indexed="17"/>
        <rFont val="Arial"/>
        <family val="2"/>
        <charset val="204"/>
      </rPr>
      <t>увеличенные проходные сечения каналов</t>
    </r>
    <r>
      <rPr>
        <sz val="10"/>
        <rFont val="Arial"/>
        <family val="2"/>
        <charset val="204"/>
      </rPr>
      <t xml:space="preserve"> между лопатками.      Проточная часть насосов изготовлена из чугуна СЧ20. Уплотнение вала насоса - мягкая сальниковая набивка.</t>
    </r>
  </si>
  <si>
    <t>подача 16м.куб/ч, напор 10м</t>
  </si>
  <si>
    <t>СД 16/10 без рамы</t>
  </si>
  <si>
    <t>СД 16/10 на раме без дв</t>
  </si>
  <si>
    <t>СД 16/10 на раме с дв 1,5кВт</t>
  </si>
  <si>
    <t>подача 16м.куб/ч, напор 25м</t>
  </si>
  <si>
    <t>СД 16/25 на раме без дв</t>
  </si>
  <si>
    <t>СД 16/25 без рамы</t>
  </si>
  <si>
    <t>СД 16/25 на раме с дв 4кВт</t>
  </si>
  <si>
    <t>подача 25м.куб/ч, напор 14м</t>
  </si>
  <si>
    <t>СД 25/14 без рамы</t>
  </si>
  <si>
    <t>СД 25/14 на раме без дв</t>
  </si>
  <si>
    <t>СД 25/14 на раме с дв 3кВт</t>
  </si>
  <si>
    <t>подача 32м.куб/ч, напор 40м</t>
  </si>
  <si>
    <t>СД 32/40 без рамы</t>
  </si>
  <si>
    <t>СД 32/40 на раме без дв</t>
  </si>
  <si>
    <t>СД 32/40 на раме с дв 11кВт</t>
  </si>
  <si>
    <t>подача 28м.куб/ч, напор 33м</t>
  </si>
  <si>
    <t>СД 32/40а без рамы</t>
  </si>
  <si>
    <t>СД 32/40а на раме без дв</t>
  </si>
  <si>
    <t>подача 50м.куб/ч, напор 10м</t>
  </si>
  <si>
    <t>СД 50/10 без рамы</t>
  </si>
  <si>
    <t>СД 50/10 на раме без дв</t>
  </si>
  <si>
    <t>СД 50/10 на раме с дв 4кВт</t>
  </si>
  <si>
    <t>подача 50м.куб/ч, напор 56м</t>
  </si>
  <si>
    <t>СД 50/56 без рамы</t>
  </si>
  <si>
    <t>СД 50/56 на раме без дв</t>
  </si>
  <si>
    <t>СД 50/56 на раме с дв 22кВт</t>
  </si>
  <si>
    <t>подача 44м.куб/ч, напор 46м</t>
  </si>
  <si>
    <t>СД 50/56а без рамы</t>
  </si>
  <si>
    <t>СД 50/56а на раме без дв</t>
  </si>
  <si>
    <t>СД 50/56а на раме с дв 18,5кВт</t>
  </si>
  <si>
    <t>СД 50/56б на раме с дв 18,5кВт</t>
  </si>
  <si>
    <t>СД 50/56б на раме без дв</t>
  </si>
  <si>
    <t>СД 50/56б без рамы</t>
  </si>
  <si>
    <t>подача 40м.куб/ч, напор 39м</t>
  </si>
  <si>
    <t>СД 70/80 без рамы</t>
  </si>
  <si>
    <t>СД 70/80 на раме без дв</t>
  </si>
  <si>
    <t>СД 70/80 на раме с дв 30кВт</t>
  </si>
  <si>
    <t>подача 70м.куб/ч, напор 80м</t>
  </si>
  <si>
    <t>СД 70/80а без рамы</t>
  </si>
  <si>
    <t>СД 70/80а на раме без дв</t>
  </si>
  <si>
    <t>СД 70/80а на раме с дв 22кВт</t>
  </si>
  <si>
    <t>подача 45м.куб/ч, напор 70м</t>
  </si>
  <si>
    <t>СД 70/80б без рамы</t>
  </si>
  <si>
    <t>СД 70/80б на раме без дв</t>
  </si>
  <si>
    <t>подача 36м.куб/ч, напор 66м</t>
  </si>
  <si>
    <t>СД 70/80б на раме с дв 18,5кВт</t>
  </si>
  <si>
    <t>СД 80/18 (Энергия) без рамы</t>
  </si>
  <si>
    <t>СД 80/18 (Энергия) на раме без дв</t>
  </si>
  <si>
    <t>СД 80/18 (Энергия) на раме с дв 11кВт</t>
  </si>
  <si>
    <t>подача 80м.куб/ч, напор 18м</t>
  </si>
  <si>
    <t>СД 80/18а (Энергия) без рамы</t>
  </si>
  <si>
    <t>СД 80/18а (Энергия) на раме без дв</t>
  </si>
  <si>
    <t>СД 80/18а (Энергия) на раме с дв 7,5кВт</t>
  </si>
  <si>
    <t>подача 70м.куб/ч, напор 16м</t>
  </si>
  <si>
    <t>СД 80/32 без рамы</t>
  </si>
  <si>
    <t>СД 80/32 на раме без дв</t>
  </si>
  <si>
    <t>СД 80/32 на раме с дв 18,5кВт</t>
  </si>
  <si>
    <t>подача 80м.куб/ч, напор 32м</t>
  </si>
  <si>
    <t>СД 80/32а без рамы</t>
  </si>
  <si>
    <t>СД 80/32а на раме без дв</t>
  </si>
  <si>
    <t>СД 80/32а на раме с дв 15кВт</t>
  </si>
  <si>
    <t>подача 68м.куб/ч, напор 26м</t>
  </si>
  <si>
    <t>СД 80/32б без рамы</t>
  </si>
  <si>
    <t>СД 80/32б на раме без дв</t>
  </si>
  <si>
    <t>СД 80/32б на раме с дв 11кВт</t>
  </si>
  <si>
    <t>подача 62м.куб/ч, напор 22м</t>
  </si>
  <si>
    <t>СД 100/40 без рамы</t>
  </si>
  <si>
    <t>СД 100/40 на раме без дв</t>
  </si>
  <si>
    <t>СД 100/40 на раме с дв 30кВт</t>
  </si>
  <si>
    <t>подача 100м.куб/ч, напор 40м</t>
  </si>
  <si>
    <t>СД 100/40а без рамы</t>
  </si>
  <si>
    <t>СД 100/40а на раме без дв</t>
  </si>
  <si>
    <t>СД 100/40а на раме с дв 22кВт</t>
  </si>
  <si>
    <t>подача 90м.куб/ч, напор 33м</t>
  </si>
  <si>
    <t>СД 100/40б без рамы</t>
  </si>
  <si>
    <t>СД 100/40б на раме без дв</t>
  </si>
  <si>
    <t>СД 100/40б на раме с дв 18,5кВт</t>
  </si>
  <si>
    <t>подача 80м.куб/ч, напор 28м</t>
  </si>
  <si>
    <t>СД 160/10 (Энергия) без рамы</t>
  </si>
  <si>
    <t>СД 160/10 (Энергия) на раме без дв</t>
  </si>
  <si>
    <t>СД 160/10 (Энергия) на раме с дв 11кВт</t>
  </si>
  <si>
    <t>подача 160м.куб/ч, напор 10м</t>
  </si>
  <si>
    <t>СД 160/45 (Энергия) без рамы</t>
  </si>
  <si>
    <t>СД 160/45 (Энергия) на раме без дв</t>
  </si>
  <si>
    <t>СД 160/45 (Энергия) на раме с дв 30кВт</t>
  </si>
  <si>
    <t>СД 160/45 (Энергия) на раме с дв 37кВт</t>
  </si>
  <si>
    <t>подача 160м.куб/ч, напор 45м</t>
  </si>
  <si>
    <t>СД 160/45а (Энергия) без рамы</t>
  </si>
  <si>
    <t>СД 160/45а (Энергия) на раме без дв</t>
  </si>
  <si>
    <t>подача 140м.куб/ч, напор 36м</t>
  </si>
  <si>
    <t>СД 160/45а (Энергия) на раме с дв 30кВт</t>
  </si>
  <si>
    <t>СД 160/45б (Энергия) без рамы</t>
  </si>
  <si>
    <t>СД 160/45б (Энергия) на раме без дв</t>
  </si>
  <si>
    <t>СД 160/45б (Энергия) на раме с дв 22кВт</t>
  </si>
  <si>
    <t>подача 128м.куб/ч, напор 30м</t>
  </si>
  <si>
    <t>СД 250/22,5 (Энергия) без рамы</t>
  </si>
  <si>
    <t>СД 250/22,5 (Энергия) на раме без дв</t>
  </si>
  <si>
    <t>СД 250/22,5 (Энергия) на раме с дв 30кВт</t>
  </si>
  <si>
    <t>СД 250/22,5 (Энергия) на раме с дв 37кВт</t>
  </si>
  <si>
    <t>подача 250м.куб/ч, напор 22,5м</t>
  </si>
  <si>
    <t>СД 250/22,5а (Энергия) без рамы</t>
  </si>
  <si>
    <t>СД 250/22,5а (Энергия) на раме без дв</t>
  </si>
  <si>
    <t>СД 250/22,5а (Энергия) на раме с дв 30кВт</t>
  </si>
  <si>
    <t>подача 250м.куб/ч, напор 18м</t>
  </si>
  <si>
    <t>СД 250/22,5б (Энергия) без рамы</t>
  </si>
  <si>
    <t>СД 250/22,5б (Энергия) на раме без дв</t>
  </si>
  <si>
    <t>СД 250/22,5б (Энергия) на раме с дв 22кВт</t>
  </si>
  <si>
    <t>подача 206м.куб/ч, напор 16м</t>
  </si>
  <si>
    <t>СД 450/22,5 без рамы</t>
  </si>
  <si>
    <t>СД 450/22,5 на раме без дв</t>
  </si>
  <si>
    <t>СД 450/22,5 на раме с дв 75кВт</t>
  </si>
  <si>
    <t>подача 450м.куб/ч, напор 22,5м</t>
  </si>
  <si>
    <t>СД 800/32  без рамы</t>
  </si>
  <si>
    <t>СД 800/32  на раме без дв</t>
  </si>
  <si>
    <t>СД 800/32  на раме с дв 160кВт</t>
  </si>
  <si>
    <t>подача 800м.куб/ч, напор 32м</t>
  </si>
  <si>
    <t>СД 450/22,5а без рамы</t>
  </si>
  <si>
    <t>СД 450/22,5а на раме без дв</t>
  </si>
  <si>
    <t>СД 450/22,5а на раме с дв 55кВт</t>
  </si>
  <si>
    <t>СД 450/22,5б без рамы</t>
  </si>
  <si>
    <t>СД 450/22,5б на раме без дв</t>
  </si>
  <si>
    <t>СД 450/22,5б на раме с дв 45кВт</t>
  </si>
  <si>
    <t>СД 800/32а  без рамы</t>
  </si>
  <si>
    <t>СД 800/32а  на раме без дв</t>
  </si>
  <si>
    <t>СД 800/32б  без рамы</t>
  </si>
  <si>
    <t>СД 800/32б  на раме без дв</t>
  </si>
  <si>
    <t>СД 800/32а  на раме с дв 132кВт</t>
  </si>
  <si>
    <t>СД 800/32б  на раме с дв 110кВт</t>
  </si>
  <si>
    <t>подача 720м.куб/ч, напор 26,5м</t>
  </si>
  <si>
    <t>подача 580м.куб/ч, напор 22,5м</t>
  </si>
  <si>
    <t>подача 400м.куб/ч, напор 18,5м</t>
  </si>
  <si>
    <t>подача 360м.куб/ч, напор 10м</t>
  </si>
  <si>
    <t>Параметры</t>
  </si>
  <si>
    <t>СД 25/14а без рамы</t>
  </si>
  <si>
    <t>СД 25/14а на раме без дв</t>
  </si>
  <si>
    <t>СД 25/14а на раме с дв 2,2кВт</t>
  </si>
  <si>
    <t>подача 22м.куб/ч, напор 11,5м</t>
  </si>
  <si>
    <t>СД 50/10а без рамы</t>
  </si>
  <si>
    <t>СД 50/10а на раме без дв</t>
  </si>
  <si>
    <t>СД 50/10а на раме с дв 3кВт</t>
  </si>
  <si>
    <t>подача 45м.куб/ч, напор 8м</t>
  </si>
  <si>
    <r>
      <t>СДВ 16/25-55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4кВт</t>
    </r>
  </si>
  <si>
    <r>
      <t>СДВ 80/18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дв</t>
    </r>
  </si>
  <si>
    <r>
      <t>СДВ 80/18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11кВт</t>
    </r>
  </si>
  <si>
    <r>
      <t>СДВ 80/18а(б)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дв</t>
    </r>
  </si>
  <si>
    <r>
      <t>СДВ 80/18а(б)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7,5кВт</t>
    </r>
  </si>
  <si>
    <t>подача 70м.куб/ч, напор 16(13)м</t>
  </si>
  <si>
    <r>
      <t>СДВ 160/45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дв</t>
    </r>
  </si>
  <si>
    <r>
      <t>СДВ 160/45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37кВт</t>
    </r>
  </si>
  <si>
    <r>
      <t>СДВ 160/45а(б)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дв</t>
    </r>
  </si>
  <si>
    <r>
      <t>СДВ 160/45а(б)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30кВт</t>
    </r>
  </si>
  <si>
    <t>подача 144м.куб/ч, напор 36(30)м</t>
  </si>
  <si>
    <r>
      <t>СДВ 250/22,5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дв</t>
    </r>
  </si>
  <si>
    <r>
      <t>СДВ 250/22,5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37кВт</t>
    </r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</si>
  <si>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>сточных масс в системах канализации</t>
    </r>
    <r>
      <rPr>
        <sz val="10"/>
        <rFont val="Arial"/>
        <family val="2"/>
        <charset val="204"/>
      </rPr>
      <t xml:space="preserve"> температурой до 80градС. Насос и эл.двигатель установлены на общей плите, валы соединены через муфту упругую втулочно-пальцевую (</t>
    </r>
    <r>
      <rPr>
        <sz val="10"/>
        <color indexed="17"/>
        <rFont val="Arial"/>
        <family val="2"/>
        <charset val="204"/>
      </rPr>
      <t>МУВП</t>
    </r>
    <r>
      <rPr>
        <sz val="10"/>
        <rFont val="Arial"/>
        <family val="2"/>
        <charset val="204"/>
      </rPr>
      <t xml:space="preserve">).  Насосы центробежные, одноступенчатые, </t>
    </r>
    <r>
      <rPr>
        <sz val="10"/>
        <color indexed="17"/>
        <rFont val="Arial"/>
        <family val="2"/>
        <charset val="204"/>
      </rPr>
      <t>вертикальные</t>
    </r>
    <r>
      <rPr>
        <sz val="10"/>
        <rFont val="Arial"/>
        <family val="2"/>
        <charset val="204"/>
      </rPr>
      <t xml:space="preserve">. Для незасоряемости рабочее колесо имеет </t>
    </r>
    <r>
      <rPr>
        <sz val="10"/>
        <color indexed="17"/>
        <rFont val="Arial"/>
        <family val="2"/>
        <charset val="204"/>
      </rPr>
      <t>увеличенные проходные сечения каналов</t>
    </r>
    <r>
      <rPr>
        <sz val="10"/>
        <rFont val="Arial"/>
        <family val="2"/>
        <charset val="204"/>
      </rPr>
      <t xml:space="preserve"> между лопатками. Проточная часть насосов изготовлена из чугуна СЧ20. Уплотнение вала насоса - мягкая сальниковая набивка (двойное торцевое уплотнение с маслянной камерой у СДВ16/26-55).</t>
    </r>
  </si>
  <si>
    <t>подача 1,6м.куб/ч, давление 16кгс/кв.см</t>
  </si>
  <si>
    <t>подача 4м.куб/ч, давление 4кгс/кв.см</t>
  </si>
  <si>
    <t>НМШ 2-40 без дв без рамы</t>
  </si>
  <si>
    <t>НМШ 2-40-1,6/16 с дв 1,5кВт</t>
  </si>
  <si>
    <t>НМШ 2-40-1,6/16 с дв 2,2кВт</t>
  </si>
  <si>
    <t>НМШ 2-40-1,6/16 с взр дв 2,2кВт</t>
  </si>
  <si>
    <t>НМШ 2-40-1,6/16 с взр дв 1,5кВт</t>
  </si>
  <si>
    <t>НМШ 5-25 без дв без рамы</t>
  </si>
  <si>
    <t>подача 2л/100об</t>
  </si>
  <si>
    <t>подача 8л/100об</t>
  </si>
  <si>
    <t>подача 5л/100об</t>
  </si>
  <si>
    <t>НМШ 5-25-4,0/4 с дв 2,2кВт</t>
  </si>
  <si>
    <t>НМШ 5-25-2,5/6 с дв 2,2кВт 1000об/мин</t>
  </si>
  <si>
    <t>НМШ 5-25-4,0/4 с дв 1,5кВт</t>
  </si>
  <si>
    <t>НМШ 5-25-4,0/10 с дв 3кВт</t>
  </si>
  <si>
    <t>НМШ 5-25-4,0/4 с взр дв 2,2кВт</t>
  </si>
  <si>
    <t>НМШ 5-25-4,0/10 с взр дв 3кВт</t>
  </si>
  <si>
    <t>подача 2,5м.куб/ч, давление 6кгс/кв.см</t>
  </si>
  <si>
    <t>подача 4м.куб/ч, давление 10кгс/кв.см</t>
  </si>
  <si>
    <t>НМШ 5-25-4,0/25 без дв без рамы</t>
  </si>
  <si>
    <t>НМШ 5-25-4,0/25 с дв 5,5кВт</t>
  </si>
  <si>
    <t>НМШ 5-25-4,0/25 с взр дв 5,5кВт</t>
  </si>
  <si>
    <t>подача 4м.куб/ч, давление 25кгс/кв.см</t>
  </si>
  <si>
    <t>НМШ 8-25-6,3/2,5 без рамы без дв</t>
  </si>
  <si>
    <t>НМШ 8-25-6,3/2,5 с дв 1,5кВт</t>
  </si>
  <si>
    <t>НМШ 8-25-6,3/2,5 с дв 2,2кВт</t>
  </si>
  <si>
    <t>НМШ 8-25-6,3/2,5 с взр дв 2,2кВт</t>
  </si>
  <si>
    <t>подача 6,3м.куб/ч, давление 2,5кгс/кв.см</t>
  </si>
  <si>
    <t>НМШ8-25 без дв без рамы</t>
  </si>
  <si>
    <t>НМШ 8-25-6,3/25 с дв 7,5кВт</t>
  </si>
  <si>
    <t>НМШ 8-25-6,3/10 с дв 4кВт</t>
  </si>
  <si>
    <t>НМШ 8-25-6,3/10 с взр дв 4кВт</t>
  </si>
  <si>
    <t>НМШ 8-25-6,3/25 с взр дв 7,5кВт</t>
  </si>
  <si>
    <t>подача 6,3м.куб/ч, давление 10кгс/кв.см</t>
  </si>
  <si>
    <t>подача 6,3м.куб/ч, давление 25кгс/кв.см</t>
  </si>
  <si>
    <t>Ш 40-4-19,5/4 без дв без рамы</t>
  </si>
  <si>
    <t>Ш 40-4-19,5/6 без дв без рамы</t>
  </si>
  <si>
    <t>Ш 40-4-19,5/4 с дв 5,5кВт</t>
  </si>
  <si>
    <t>Ш 40-4-19,5/4 с дв 7,5кВт</t>
  </si>
  <si>
    <t>Ш 40-4-19,5/4 с взр дв 5,5кВт</t>
  </si>
  <si>
    <t>Ш 40-4-19,5/4 с взр дв 7,5кВт</t>
  </si>
  <si>
    <t>подача 40л/100об</t>
  </si>
  <si>
    <t>подача 19,5м.куб/ч, давление 4кгс/кв.см</t>
  </si>
  <si>
    <t>Ш 40-4-19,5/6 с дв 7,5кВт</t>
  </si>
  <si>
    <t>Ш 40-4-19,5/6 с взр дв 7,5кВт</t>
  </si>
  <si>
    <t>подача 19,5м.куб/ч, давление 6кгс/кв.см</t>
  </si>
  <si>
    <t>Ш 80-2,5-37,5/2,5 без дв без рамы</t>
  </si>
  <si>
    <t>Ш 80-2,5-37,5/2,5 с дв 11кВт</t>
  </si>
  <si>
    <t>Ш 80-2,5-37,5/2,5 с дв 15кВт</t>
  </si>
  <si>
    <t>Ш 80-2,5-37,5/2,5 с взр дв 11кВт</t>
  </si>
  <si>
    <t>Ш 80-2,5-37,5/2,5 с взр дв 15кВт</t>
  </si>
  <si>
    <t>подача 37,5м.куб/ч, давление 2,5кгс/кв.см</t>
  </si>
  <si>
    <t>подача 80л/100об</t>
  </si>
  <si>
    <t>Ш 40-4-19,5/6Б(бронза) без дв без рамы</t>
  </si>
  <si>
    <t>Ш 40-4-19,5/6Б(бронза) с дв 7,5кВт</t>
  </si>
  <si>
    <t>Ш 40-4-19,5/6Б(бронза) с взр дв 7,5кВт</t>
  </si>
  <si>
    <t>Ш 40-4-19,5/4Б(бронза) без дв без рамы</t>
  </si>
  <si>
    <t>Ш 40-4-19,5/4Б(бронза) с дв 5,5кВт</t>
  </si>
  <si>
    <t>Ш 40-4-19,5/4Б(бронза) с дв 7,5кВт</t>
  </si>
  <si>
    <t>Ш 40-4-19,5/4Б(бронза) с взр дв 5,5кВт</t>
  </si>
  <si>
    <t>Ш 40-4-19,5/4Б(бронза) с взр дв 7,5кВт</t>
  </si>
  <si>
    <t>НМШ8-25Б(бронза) без дв без рамы</t>
  </si>
  <si>
    <t>НМШ 8-25-6,3/10Б(бронза) с дв 4кВт</t>
  </si>
  <si>
    <t>НМШ 8-25-6,3/10Б(бронза) с взр дв 4кВт</t>
  </si>
  <si>
    <t>НМШ 8-25-6,3/25Б(бронза) с дв 7,5кВт</t>
  </si>
  <si>
    <t>НМШ 8-25-6,3/25Б(бронза) с взр дв 7,5кВт</t>
  </si>
  <si>
    <t>НМШ 8-25-6,3/2,5Б(бронза) без рамы без дв</t>
  </si>
  <si>
    <t>НМШ 8-25-6,3/2,5Б(бронза) с дв 1,5кВт</t>
  </si>
  <si>
    <t>НМШ 8-25-6,3/2,5Б(бронза) с дв 2,2кВт</t>
  </si>
  <si>
    <t>НМШ 8-25-6,3/2,5Б(бронза) с взр дв 2,2кВт</t>
  </si>
  <si>
    <t>НМШ 5-25-4,0/25Б(бронза) без дв без рамы</t>
  </si>
  <si>
    <t>НМШ 5-25-4,0/25Б(бронза) с дв 5,5кВт</t>
  </si>
  <si>
    <t>НМШ 5-25-4,0/25Б(бронза) с взр дв 5,5кВт</t>
  </si>
  <si>
    <t>НМШ 5-25Б(бронза) без дв без рамы</t>
  </si>
  <si>
    <t>НМШ 5-25-2,5/6Б(бронза) с дв 2,2кВт 1000об/мин</t>
  </si>
  <si>
    <t>НМШ 5-25-4,0/4Б(бронза) с дв 1,5кВт</t>
  </si>
  <si>
    <t>НМШ 5-25-4,0/4Б(бронза) с взр дв 1,5кВт</t>
  </si>
  <si>
    <t>НМШ 5-25-4,0/4Б(бронза) с дв 2,2кВт</t>
  </si>
  <si>
    <t>НМШ 5-25-4,0/4Б(бронза) с взр дв 2,2кВт</t>
  </si>
  <si>
    <t>НМШ 5-25-4,0/10Б(бронза) с дв 3кВт</t>
  </si>
  <si>
    <t>НМШ 5-25-4,0/10Б(бронза) с взр дв 3кВт</t>
  </si>
  <si>
    <t>НМШ 2-40Б(бронза) без дв без рамы</t>
  </si>
  <si>
    <t>НМШ 2-40-1,6/16Б(бронза) с дв 1,5кВт</t>
  </si>
  <si>
    <t>НМШ 2-40-1,6/16Б(бронза) с дв 2,2кВт</t>
  </si>
  <si>
    <t>НМШ 2-40-1,6/16Б(бронза) с взр дв 1,5кВт</t>
  </si>
  <si>
    <t>НМШ 2-40-1,6/16Б(бронза) с взр дв 2,2кВт</t>
  </si>
  <si>
    <t>Ш 80-2,5-37,5/2,5Б(бронза) без дв без рамы</t>
  </si>
  <si>
    <t>Ш 80-2,5-37,5/2,5Б(бронза) с дв 11кВт</t>
  </si>
  <si>
    <t>Ш 80-2,5-37,5/2,5Б(бронза) с дв 15кВт</t>
  </si>
  <si>
    <t>Ш 80-2,5-37,5/2,5Б(бронза) с взр дв 11кВт</t>
  </si>
  <si>
    <t>Ш 80-2,5-37,5/2,5Б(бронза) с взр дв 15кВт</t>
  </si>
  <si>
    <t>подача 25м.куб/ч, напор 12м</t>
  </si>
  <si>
    <t>подача 50м.куб/ч, напор 50м</t>
  </si>
  <si>
    <t>СМ 80-50-200/4 на раме с дв 3кВт</t>
  </si>
  <si>
    <t>СМ 80-50-200/4 на раме с дв 4кВт</t>
  </si>
  <si>
    <t>СМ 80-50-200/2 на раме с дв 15кВт</t>
  </si>
  <si>
    <t>СМ 80-50-200/2 на раме с дв 18,5кВт</t>
  </si>
  <si>
    <t>подача 22м.куб/ч, напор 9м</t>
  </si>
  <si>
    <t>подача 45м.куб/ч, напор 42м</t>
  </si>
  <si>
    <t>СМ 80-50-200а/4 на раме с дв 3кВт</t>
  </si>
  <si>
    <t>СМ 80-50-200а/4 на раме с дв 2,2кВт</t>
  </si>
  <si>
    <t>СМ 80-50-200а/2 на раме с дв 11кВт</t>
  </si>
  <si>
    <t>подача 20м.куб/ч, напор 8м</t>
  </si>
  <si>
    <t>подача 25м.куб/ч, напор 32м</t>
  </si>
  <si>
    <t>СМ 80-50-200б/4 на раме с дв 3кВт</t>
  </si>
  <si>
    <t>СМ 80-50-200б/4 на раме с дв 2,2кВт</t>
  </si>
  <si>
    <t>СМ 80-50-200б/2 на раме с дв 11кВт</t>
  </si>
  <si>
    <t>подача 50м.куб/ч, напор 12м</t>
  </si>
  <si>
    <t>подача 100м.куб/ч, напор 50м</t>
  </si>
  <si>
    <t>СМ 100-65-200/4 на раме с дв 4кВт</t>
  </si>
  <si>
    <t>СМ 100-65-200/4 на раме с дв 5,5кВт</t>
  </si>
  <si>
    <t>СМ 100-65-200/2 на раме с дв 30кВт</t>
  </si>
  <si>
    <t>СМ 100-65-200/2 на раме с дв 37кВт</t>
  </si>
  <si>
    <t>подача 45м.куб/ч, напор 9м</t>
  </si>
  <si>
    <t>подача 100м.куб/ч, напор 32м</t>
  </si>
  <si>
    <t>СМ 100-65-200а/4 на раме с дв 4кВт</t>
  </si>
  <si>
    <t>СМ 100-65-200а/4 на раме с дв 3кВт</t>
  </si>
  <si>
    <t>СМ 100-65-200а/2 на раме с дв 22кВт</t>
  </si>
  <si>
    <t>СМ 100-65-200а/2 на раме с дв 30кВт</t>
  </si>
  <si>
    <t>подача 40м.куб/ч, напор 8м</t>
  </si>
  <si>
    <t>СМ 100-65-200б/4 на раме с дв 3кВт</t>
  </si>
  <si>
    <t>СМ 100-65-200б/2 на раме с дв 18,5кВт</t>
  </si>
  <si>
    <t>подача 50м.куб/ч, напор 20м</t>
  </si>
  <si>
    <t>подача 100м.куб/ч, напор 80м</t>
  </si>
  <si>
    <t>СМ 100-65-250/4 на раме с дв 7,5кВт</t>
  </si>
  <si>
    <t>СМ 100-65-250/2 на раме с дв 45кВт</t>
  </si>
  <si>
    <t>подача 45м.куб/ч, напор 16м</t>
  </si>
  <si>
    <t>подача 90м.куб/ч, напор 70м</t>
  </si>
  <si>
    <t>СМ 100-65-250а/4 на раме с дв 5,5кВт</t>
  </si>
  <si>
    <t>СМ 100-65-250а/2 на раме с дв 37кВт</t>
  </si>
  <si>
    <t>подача 40м.куб/ч, напор 15м</t>
  </si>
  <si>
    <t>подача 80м.куб/ч, напор 60м</t>
  </si>
  <si>
    <t>СМ 100-65-250б/4 на раме с дв 4кВт</t>
  </si>
  <si>
    <t>СМ 100-65-250б/2 на раме с дв 30кВт</t>
  </si>
  <si>
    <t>СМ 125-80-315/4 без рамы без дв</t>
  </si>
  <si>
    <t>СМ 125-80-315/4 на раме с дв 18,5кВт</t>
  </si>
  <si>
    <t>СМ 125-80-315/4 на раме с дв 22кВт</t>
  </si>
  <si>
    <t>подача 72м.куб/ч, напор 26м</t>
  </si>
  <si>
    <t>СМ 125-80-315а/4 без рамы без дв</t>
  </si>
  <si>
    <t>СМ 125-80-315а/4 на раме с дв 18,5кВт</t>
  </si>
  <si>
    <t>подача 65м.куб/ч, напор 20м</t>
  </si>
  <si>
    <t>СМ 125-80-315б/4 без рамы без дв</t>
  </si>
  <si>
    <t>СМ 125-80-315б/4 на раме с дв 15кВт</t>
  </si>
  <si>
    <t>подача 100м.куб/ч, напор 20м</t>
  </si>
  <si>
    <t>СМ 125-100-250/4 без рамы без дв</t>
  </si>
  <si>
    <t>СМ 125-100-250/4 на раме с дв 15кВт</t>
  </si>
  <si>
    <t>подача 100м.куб/ч, напор 15м</t>
  </si>
  <si>
    <t>СМ 125-100-250а/4 без рамы без дв</t>
  </si>
  <si>
    <t>СМ 125-100-250а/4 на раме с дв 7,5кВт</t>
  </si>
  <si>
    <t>подача 200м.куб/ч, напор 32м</t>
  </si>
  <si>
    <t>подача 180м.куб/ч, напор 28м</t>
  </si>
  <si>
    <t>подача 160м.куб/ч, напор 22м</t>
  </si>
  <si>
    <t>подача 100м.куб/ч, напор 13м</t>
  </si>
  <si>
    <t>подача 92м.куб/ч, напор 10м</t>
  </si>
  <si>
    <t>подача 200м.куб/ч, напор 50м</t>
  </si>
  <si>
    <t>подача 200м.куб/ч, напор 40м</t>
  </si>
  <si>
    <t>подача 125м.куб/ч, напор 22м</t>
  </si>
  <si>
    <t>подача 400м.куб/ч, напор 32м</t>
  </si>
  <si>
    <t>подача 360м.куб/ч, напор 26м</t>
  </si>
  <si>
    <t>подача 200м.куб/ч, напор 14м</t>
  </si>
  <si>
    <t>подача 400м.куб/ч, напор 50м</t>
  </si>
  <si>
    <t>подача 300м.куб/ч, напор 40м</t>
  </si>
  <si>
    <t>подача 300м.куб/ч, напор 32м</t>
  </si>
  <si>
    <t>подача 250м.куб/ч, напор 22м</t>
  </si>
  <si>
    <t>подача 400м.куб/ч, напор 80м</t>
  </si>
  <si>
    <t>подача 380м.куб/ч, напор 64м</t>
  </si>
  <si>
    <t>подача 360м.куб/ч, напор 50м</t>
  </si>
  <si>
    <t>подача 530м.куб/ч, напор 22м</t>
  </si>
  <si>
    <t>подача 510м.куб/ч, напор 18м</t>
  </si>
  <si>
    <t>подача 480м.куб/ч, напор 15м</t>
  </si>
  <si>
    <t>подача 800м.куб/ч, напор 50м</t>
  </si>
  <si>
    <t>подача 760м.куб/ч, напор 42м</t>
  </si>
  <si>
    <t>подача 720м.куб/ч, напор 35м</t>
  </si>
  <si>
    <t>СМ 150-125-315/4 без рамы без дв</t>
  </si>
  <si>
    <t>СМ 150-125-315/4 на раме с дв 30кВт</t>
  </si>
  <si>
    <t>СМ 150-125-315/4 на раме с дв 37кВт</t>
  </si>
  <si>
    <t>СМ 150-125-315/4 на раме с дв 45кВт</t>
  </si>
  <si>
    <t>СМ 150-125-315а/4 без рамы без дв</t>
  </si>
  <si>
    <t>СМ 150-125-315а/4 на раме с дв 30кВт</t>
  </si>
  <si>
    <t>СМ 150-125-315б/4 без рамы без дв</t>
  </si>
  <si>
    <t>СМ 150-125-315б/4 на раме с дв 22кВт</t>
  </si>
  <si>
    <t>СМ 150-125-315/6 без рамы без дв</t>
  </si>
  <si>
    <t>СМ 150-125-315/6 на раме с дв 15кВт</t>
  </si>
  <si>
    <t>СМ 150-125-315/6 на раме с дв 11кВт</t>
  </si>
  <si>
    <t>СМ 150-125-315а/6 без рамы без дв</t>
  </si>
  <si>
    <t>СМ 150-125-315а/6 на раме с дв 11кВт</t>
  </si>
  <si>
    <t>СМ 150-125-315б/6 без рамы без дв</t>
  </si>
  <si>
    <t>СМ 150-125-315б/6 на раме с дв 7,5кВт</t>
  </si>
  <si>
    <t>СМ 150-125-400/4 без рамы без дв</t>
  </si>
  <si>
    <t>СМ 150-125-400/4 на раме с дв 55кВт</t>
  </si>
  <si>
    <t>СМ 150-125-400а/4 без рамы без дв</t>
  </si>
  <si>
    <t>СМ 150-125-400а/4 на раме с дв 45кВт</t>
  </si>
  <si>
    <t>СМ 150-125-400/6 без рамы без дв</t>
  </si>
  <si>
    <t>СМ 150-125-400/6 на раме с дв 18,5кВт</t>
  </si>
  <si>
    <t>СМ 200-150-315/4 без рамы без дв</t>
  </si>
  <si>
    <t>СМ 200-150-315/4 на раме с дв 75кВт</t>
  </si>
  <si>
    <t>СМ 200-150-315а/4 без рамы без дв</t>
  </si>
  <si>
    <t>СМ 200-150-315а/4 на раме с дв 55кВт</t>
  </si>
  <si>
    <t>СМ 200-150-315/6 без рамы без дв</t>
  </si>
  <si>
    <t>СМ 200-150-315/6 на раме с дв 18,5кВт</t>
  </si>
  <si>
    <t>СМ 200-150-400/4 без рамы без дв</t>
  </si>
  <si>
    <t>СМ 200-150-400/4 на раме с дв 110кВт</t>
  </si>
  <si>
    <t>СМ 200-150-400а/4 без рамы без дв</t>
  </si>
  <si>
    <t>СМ 200-150-400а/4 на раме с дв 90кВт</t>
  </si>
  <si>
    <t>СМ 200-150-400б/4 без рамы без дв</t>
  </si>
  <si>
    <t>СМ 200-150-400б/4 на раме с дв 75кВт</t>
  </si>
  <si>
    <t>СМ 200-150-400/6 без рамы без дв</t>
  </si>
  <si>
    <t>СМ 200-150-400/6 на раме с дв 30кВт</t>
  </si>
  <si>
    <t>СМ 200-150-500/4 без рамы без дв</t>
  </si>
  <si>
    <t>СМ 200-150-500/4 на раме с дв 200кВт</t>
  </si>
  <si>
    <t>СМ 200-150-500а/4 без рамы без дв</t>
  </si>
  <si>
    <t>СМ 200-150-500а/4 на раме с дв 160кВт</t>
  </si>
  <si>
    <t>СМ 200-150-500б/4 без рамы без дв</t>
  </si>
  <si>
    <t>СМ 200-150-500б/4 на раме с дв 110кВт</t>
  </si>
  <si>
    <r>
      <t>2СМ 250-200-400/6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</si>
  <si>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r>
      <t>2СМ 250-200-400/6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без дв</t>
    </r>
  </si>
  <si>
    <r>
      <t>2СМ 250-200-400/6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55кВт</t>
    </r>
  </si>
  <si>
    <r>
      <t>2СМ 250-200-400/6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75кВт</t>
    </r>
  </si>
  <si>
    <r>
      <t>2СМ 250-200-400а/6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</si>
  <si>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r>
      <t>2СМ 250-200-400а/6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без дв</t>
    </r>
  </si>
  <si>
    <r>
      <t>2СМ 250-200-400а/6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45кВт</t>
    </r>
  </si>
  <si>
    <r>
      <t>2СМ 250-200-400а/6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55кВт</t>
    </r>
  </si>
  <si>
    <r>
      <t>2СМ 250-200-400б/6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</si>
  <si>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r>
      <t>2СМ 250-200-400б/6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без дв</t>
    </r>
  </si>
  <si>
    <r>
      <t>2СМ 250-200-400б/6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37кВт</t>
    </r>
  </si>
  <si>
    <r>
      <t>2СМ 250-200-400б/6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45кВт</t>
    </r>
  </si>
  <si>
    <r>
      <t>2СМ 250-200-400/4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</si>
  <si>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r>
      <t>2СМ 250-200-400/4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без дв</t>
    </r>
  </si>
  <si>
    <r>
      <t>2СМ 250-200-400/4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160кВт</t>
    </r>
  </si>
  <si>
    <r>
      <t>2СМ 250-200-400/4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250кВт</t>
    </r>
  </si>
  <si>
    <r>
      <t>2СМ 250-200-400а/4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</si>
  <si>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r>
      <t>2СМ 250-200-400а/4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без дв</t>
    </r>
  </si>
  <si>
    <r>
      <t>2СМ 250-200-400а/4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200кВт</t>
    </r>
  </si>
  <si>
    <r>
      <t>2СМ 250-200-400а/4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132кВт</t>
    </r>
  </si>
  <si>
    <r>
      <t>2СМ 250-200-400б/4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</si>
  <si>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r>
      <t>2СМ 250-200-400б/4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без дв</t>
    </r>
  </si>
  <si>
    <r>
      <t>2СМ 250-200-400б/4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132кВт</t>
    </r>
  </si>
  <si>
    <r>
      <t>2СМ 250-200-400б/4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160кВт</t>
    </r>
  </si>
  <si>
    <t>подача 200м.куб/ч, напор 36м</t>
  </si>
  <si>
    <t>подача 190м.куб/ч, напор 29м</t>
  </si>
  <si>
    <t>подача 180м.куб/ч, напор 25м</t>
  </si>
  <si>
    <t>подача 200м.куб/ч, напор 90м</t>
  </si>
  <si>
    <t>подача 180м.куб/ч, напор 74м</t>
  </si>
  <si>
    <t>подача 160м.куб/ч, напор 62м</t>
  </si>
  <si>
    <t>подача 315м.куб/ч, напор 50м</t>
  </si>
  <si>
    <t>подача 300м.куб/ч, напор 42м</t>
  </si>
  <si>
    <t>подача 230м.куб/ч, напор 36м</t>
  </si>
  <si>
    <t>подача 320м.куб/ч, напор 50м</t>
  </si>
  <si>
    <t>подача 300м.куб/ч, напор 39м</t>
  </si>
  <si>
    <t>подача 300м.куб/ч, напор 30м</t>
  </si>
  <si>
    <t>подача 315м.куб/ч, напор 71м</t>
  </si>
  <si>
    <t>подача 300м.куб/ч, напор 62м</t>
  </si>
  <si>
    <t>подача 500м.куб/ч, напор 63м</t>
  </si>
  <si>
    <t>подача 450м.куб/ч, напор 53м</t>
  </si>
  <si>
    <t>подача 400м.куб/ч, напор 44м</t>
  </si>
  <si>
    <t>подача 630м.куб/ч, напор 90м</t>
  </si>
  <si>
    <t>подача 550м.куб/ч, напор 74м</t>
  </si>
  <si>
    <t>подача 470м.куб/ч, напор 30м</t>
  </si>
  <si>
    <t>подача 500м.куб/ч, напор 60м</t>
  </si>
  <si>
    <t>подача 420м.куб/ч, напор 25м</t>
  </si>
  <si>
    <t>подача 800м.куб/ч, напор 56м</t>
  </si>
  <si>
    <t>подача 740м.куб/ч, напор 48м</t>
  </si>
  <si>
    <t>подача 700м.куб/ч, напор 40м</t>
  </si>
  <si>
    <t>подача 1250м.куб/ч, напор 63м</t>
  </si>
  <si>
    <t>подача 1100м.куб/ч, напор 52м</t>
  </si>
  <si>
    <t>подача 1050м.куб/ч, напор 44м</t>
  </si>
  <si>
    <t>Д 200-36 без рамы</t>
  </si>
  <si>
    <t>Д 200-36 на раме с дв 37кВт</t>
  </si>
  <si>
    <t>Д 200-36а без рамы</t>
  </si>
  <si>
    <t>Д 200-36а на раме с дв 30кВт</t>
  </si>
  <si>
    <t>Д 200-36б без рамы</t>
  </si>
  <si>
    <t>Д 200-36б на раме с дв 22кВт</t>
  </si>
  <si>
    <t>1Д 315-50б без рамы</t>
  </si>
  <si>
    <t>1Д 315-50б на раме с дв 45кВт</t>
  </si>
  <si>
    <t>Д 320-50 без рамы</t>
  </si>
  <si>
    <t>Д 320-50 на раме с дв 75кВт</t>
  </si>
  <si>
    <t>Д 320-50а без рамы</t>
  </si>
  <si>
    <t>Д 320-50а на раме с дв 55кВт</t>
  </si>
  <si>
    <t>Д 320-50б без рамы</t>
  </si>
  <si>
    <t>1Д 500-63 без рамы</t>
  </si>
  <si>
    <t>1Д 500-63 на раме с дв 160кВт</t>
  </si>
  <si>
    <t>1Д 500-63а без рамы</t>
  </si>
  <si>
    <t>1Д 500-63а на раме с дв 132кВт</t>
  </si>
  <si>
    <t>1Д 500-63а на раме с дв 110кВт</t>
  </si>
  <si>
    <t>1Д 500-63б без рамы</t>
  </si>
  <si>
    <t>1Д 500-63б на раме с дв 90кВт</t>
  </si>
  <si>
    <t>1Д 630-90 без рамы</t>
  </si>
  <si>
    <t>1Д 630-90 на раме с дв 250кВт</t>
  </si>
  <si>
    <t>1Д 630-90а без рамы</t>
  </si>
  <si>
    <t>1Д 630-90а на раме с дв 200кВт</t>
  </si>
  <si>
    <t>1Д 630-90а на раме с дв 75/1000кВт</t>
  </si>
  <si>
    <t>1Д 630-90б без рамы</t>
  </si>
  <si>
    <t>1Д 630-90б на раме с дв 160кВт</t>
  </si>
  <si>
    <t>1Д 630-90б на раме с дв 55/1000кВт</t>
  </si>
  <si>
    <t>1Д 800-56 без рамы</t>
  </si>
  <si>
    <t>1Д 800-56 на раме с дв 200кВт</t>
  </si>
  <si>
    <t>1Д 800-56а без рамы</t>
  </si>
  <si>
    <t>1Д 1250-63 без рамы</t>
  </si>
  <si>
    <t>1Д 1250-63 на раме с дв 315кВт</t>
  </si>
  <si>
    <t>1Д 1250-63а без рамы</t>
  </si>
  <si>
    <t>1Д 1250-63а на раме с дв 250кВт</t>
  </si>
  <si>
    <t>1Д 1250-63б без рамы</t>
  </si>
  <si>
    <t>1Д 1250-63б на раме с дв 200кВт</t>
  </si>
  <si>
    <t>подача 8м.куб/ч, напор 18м</t>
  </si>
  <si>
    <t>подача 20м.куб/ч, напор 18м</t>
  </si>
  <si>
    <t>подача 20м.куб/ч, напор 30м</t>
  </si>
  <si>
    <t>подача 45м.куб/ч, напор 30м</t>
  </si>
  <si>
    <t>подача 35м.куб/ч, напор 22м</t>
  </si>
  <si>
    <t>подача 160м.куб/ч, напор 30м</t>
  </si>
  <si>
    <t>подача 140м.куб/ч, напор 28м</t>
  </si>
  <si>
    <t>подача 290м.куб/ч, напор 30м</t>
  </si>
  <si>
    <t>подача 250м.куб/ч, напор 24м</t>
  </si>
  <si>
    <t>подача 12,5м.куб/ч, напор 20м</t>
  </si>
  <si>
    <t>подача 25м.куб/ч, напор 20м</t>
  </si>
  <si>
    <t>подача 50м.куб/ч, напор 32м</t>
  </si>
  <si>
    <t>подача 45м.куб/ч, напор 40м</t>
  </si>
  <si>
    <t>подача 50м.куб/ч, напор 80м</t>
  </si>
  <si>
    <t>подача 90м.куб/ч, напор 26м</t>
  </si>
  <si>
    <t>подача 90м.куб/ч, напор 40м</t>
  </si>
  <si>
    <t>подача 90м.куб/ч, напор 67м</t>
  </si>
  <si>
    <t>подача 200м.куб/ч, напор 20м</t>
  </si>
  <si>
    <t>подача 180м.куб/ч, напор 16м</t>
  </si>
  <si>
    <t>подача 315м.куб/ч, напор 20м</t>
  </si>
  <si>
    <t>подача 315м.куб/ч, напор 32м</t>
  </si>
  <si>
    <t>К 200-150-400 (Кат) на раме с дв 90кВт</t>
  </si>
  <si>
    <t>К 200-150-400 (Кат) на раме без дв</t>
  </si>
  <si>
    <t>К 200-150-400 (Кат) без рамы</t>
  </si>
  <si>
    <t>К 200-150-315 (Кат) на раме с дв 37кВт</t>
  </si>
  <si>
    <t>К 200-150-315 (Кат) на раме без дв</t>
  </si>
  <si>
    <t>К 200-150-315 (Кат) без рамы</t>
  </si>
  <si>
    <r>
      <t>К 200-150-315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45кВт</t>
    </r>
  </si>
  <si>
    <r>
      <t>К 200-150-315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без дв</t>
    </r>
  </si>
  <si>
    <r>
      <t>К 200-150-315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</si>
  <si>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t>К 200-150-250 (Кат) на раме с дв 30кВт</t>
  </si>
  <si>
    <t>К 200-150-250 (Кат) на раме без дв</t>
  </si>
  <si>
    <t>К 200-150-250 (Кат) без рамы</t>
  </si>
  <si>
    <t>К 150-125-315 (Кат) на раме с дв 30кВт</t>
  </si>
  <si>
    <t>К 150-125-315 (Кат) на раме без дв</t>
  </si>
  <si>
    <t>К 150-125-315 (Кат) без рамы</t>
  </si>
  <si>
    <r>
      <t>К 150-125-315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с дв 30кВт</t>
    </r>
  </si>
  <si>
    <r>
      <t>К 150-125-315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без дв</t>
    </r>
  </si>
  <si>
    <r>
      <t>К 150-125-315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без рамы</t>
    </r>
  </si>
  <si>
    <r>
      <t>К 150-125-250а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с дв 15кВт</t>
    </r>
  </si>
  <si>
    <r>
      <t>К 150-125-250а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без дв</t>
    </r>
  </si>
  <si>
    <r>
      <t>К 150-125-250а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без рамы</t>
    </r>
  </si>
  <si>
    <r>
      <t>К 150-125-250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с дв 18,5кВт</t>
    </r>
  </si>
  <si>
    <r>
      <t>К 150-125-250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с дв 15кВт</t>
    </r>
  </si>
  <si>
    <r>
      <t>К 150-125-250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без дв</t>
    </r>
  </si>
  <si>
    <r>
      <t>К 150-125-250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без рамы</t>
    </r>
  </si>
  <si>
    <t>К 100-65-250а (Кат) на раме с дв 37кВт</t>
  </si>
  <si>
    <t>К 100-65-250а (Кат) на раме без дв</t>
  </si>
  <si>
    <t>К 100-65-250а (Кат) без рамы</t>
  </si>
  <si>
    <t>К 100-65-250 (Кат) на раме с дв 45кВт</t>
  </si>
  <si>
    <t>К 100-65-250 (Кат) на раме без дв</t>
  </si>
  <si>
    <t>К 100-65-200а (Кат) на раме с дв 18,5кВт</t>
  </si>
  <si>
    <t>К 100-65-200а (Кат) на раме без дв</t>
  </si>
  <si>
    <t>К 100-65-200а (Кат) без рамы</t>
  </si>
  <si>
    <t>К 100-65-200 (Кат) на раме с дв 30кВт</t>
  </si>
  <si>
    <t>К 100-65-200 (Кат) на раме с дв 22кВт</t>
  </si>
  <si>
    <t>К 100-65-200 (Кат) на раме без дв</t>
  </si>
  <si>
    <t>К 100-65-200 (Кат) без рамы</t>
  </si>
  <si>
    <t>К 100-80-160а (Кат) на раме с дв 11кВт</t>
  </si>
  <si>
    <t>К 100-80-160а (Кат) на раме без дв</t>
  </si>
  <si>
    <t>К 100-80-160а (Кат) без рамы</t>
  </si>
  <si>
    <t>К 100-80-160 (Кат) на раме с дв 15кВт</t>
  </si>
  <si>
    <t>К 100-80-160 (Кат) на раме без дв</t>
  </si>
  <si>
    <t>К 100-80-160 (Кат) без рамы</t>
  </si>
  <si>
    <t>К 80-50-200а (Кат) на раме с дв 11кВт</t>
  </si>
  <si>
    <t>К 80-50-200а (Кат) на раме без дв</t>
  </si>
  <si>
    <t>К 80-50-200а (Кат) без рамы</t>
  </si>
  <si>
    <t>К 80-50-200 (Кат) на раме с дв 15кВт</t>
  </si>
  <si>
    <t>К 80-50-200 (Кат) на раме без дв</t>
  </si>
  <si>
    <t>К 80-50-200 (Кат) без рамы</t>
  </si>
  <si>
    <t>К 80-65-160 (Кат) на раме с дв 7,5кВт</t>
  </si>
  <si>
    <t>К 80-65-160 (Кат) на раме без дв</t>
  </si>
  <si>
    <t>К 80-65-160 (Кат) без рамы</t>
  </si>
  <si>
    <t>К 65-50-160 (Кат) на раме с дв 5,5кВт</t>
  </si>
  <si>
    <t>К 65-50-160 (Кат) на раме без дв</t>
  </si>
  <si>
    <t>К 65-50-160 (Кат) без рамы</t>
  </si>
  <si>
    <t>К 65-50-125 (Кат)  на раме с дв 3кВт</t>
  </si>
  <si>
    <t>К 65-50-125 (Кат) на раме без дв</t>
  </si>
  <si>
    <t>К 65-50-125 (Кат) без рамы</t>
  </si>
  <si>
    <t>К 50-32-125 (Кат) на раме с дв 2,2кВт</t>
  </si>
  <si>
    <t>К 50-32-125 (Кат) на раме с дв 1,5кВт</t>
  </si>
  <si>
    <t>К 50-32-125 (Кат) на раме без дв</t>
  </si>
  <si>
    <t>К 50-32-125 (Кат) без рамы</t>
  </si>
  <si>
    <t>подача 12,5м.куб/ч, напор 50м</t>
  </si>
  <si>
    <t>подача 10м.куб/ч, напор 45м</t>
  </si>
  <si>
    <t>подача 6м.куб/ч, напор 40м</t>
  </si>
  <si>
    <t>подача 45м.куб/ч, напор 28м</t>
  </si>
  <si>
    <t>подача 90м.куб/ч, напор 18м</t>
  </si>
  <si>
    <t>подача 200.куб/ч, напор 20м</t>
  </si>
  <si>
    <t>КМ65-50-125  с дв 3кВт</t>
  </si>
  <si>
    <t>подача 6,3м.куб/ч, напор 20м</t>
  </si>
  <si>
    <t>подача 5м.куб/ч, напор 28м</t>
  </si>
  <si>
    <t>подача 6,3м.куб/ч, напор 32м</t>
  </si>
  <si>
    <t>подача 6,3м.куб/ч, напор 50м</t>
  </si>
  <si>
    <t>подача 10м.куб/ч, напор 16м</t>
  </si>
  <si>
    <t>подача 12,5м.куб/ч, напор 32м</t>
  </si>
  <si>
    <t>подача 25м.куб/ч, напор 50м</t>
  </si>
  <si>
    <t>подача 50м.куб/ч, напор 40м</t>
  </si>
  <si>
    <r>
      <t>32ЛМ-6,3/20-5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1,1кВт</t>
    </r>
  </si>
  <si>
    <r>
      <t>32ЛМ-5/28-5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2,2кВт</t>
    </r>
  </si>
  <si>
    <r>
      <t>32ЛМ-6,3/32-5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2,2кВт</t>
    </r>
  </si>
  <si>
    <r>
      <t>32ЛМ-6,3/50-5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4кВт</t>
    </r>
  </si>
  <si>
    <r>
      <t>50ЛМ-10/16-5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1,5кВт</t>
    </r>
  </si>
  <si>
    <r>
      <t>50ЛМ-12,5/20-5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1,5кВт</t>
    </r>
  </si>
  <si>
    <r>
      <t>50ЛМ-12,5/32-5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3кВт</t>
    </r>
  </si>
  <si>
    <r>
      <t>50ЛМ-12,5/50-5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5,5кВт</t>
    </r>
  </si>
  <si>
    <r>
      <t>65ЛМ-25/20-5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3кВт</t>
    </r>
  </si>
  <si>
    <r>
      <t>65ЛМ-25/50-5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7,5кВт</t>
    </r>
  </si>
  <si>
    <r>
      <t>80ЛМ-50/32-5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7,5кВт</t>
    </r>
  </si>
  <si>
    <r>
      <t>80ЛМ-50/40-5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11кВт</t>
    </r>
  </si>
  <si>
    <r>
      <t>80ЛМ-50/50-5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15кВт</t>
    </r>
  </si>
  <si>
    <r>
      <t>100ЛМ-100/32-5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15кВт</t>
    </r>
  </si>
  <si>
    <r>
      <t>100ЛМ-100/40-5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22кВт</t>
    </r>
  </si>
  <si>
    <r>
      <t>100ЛМ-100/50-5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22кВт</t>
    </r>
  </si>
  <si>
    <r>
      <t>КМЛ 50-125/2-5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1,5кВт</t>
    </r>
  </si>
  <si>
    <r>
      <t>КМЛ 50-160/2-5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3кВт</t>
    </r>
  </si>
  <si>
    <r>
      <t>КМЛ 65-125/2-5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3кВт</t>
    </r>
  </si>
  <si>
    <r>
      <t>КМЛ 80-160/2-5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7,5кВт</t>
    </r>
  </si>
  <si>
    <r>
      <t>КМЛ 80-200/2-5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 с дв 15кВт</t>
    </r>
  </si>
  <si>
    <r>
      <t>КМЛ 100-160/2-5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 с дв 15кВт</t>
    </r>
  </si>
  <si>
    <r>
      <t>КМЛ 100-200/2-5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 с дв 22кВт</t>
    </r>
  </si>
  <si>
    <t>К 100-65-250 (Кат) без рамы</t>
  </si>
  <si>
    <t>СД 32/40а на раме с дв 7,5кВт</t>
  </si>
  <si>
    <r>
      <t>К 200-150-250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</si>
  <si>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r>
      <t>К 200-150-250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без дв</t>
    </r>
  </si>
  <si>
    <r>
      <t>К 200-150-250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на раме с дв 30кВт</t>
    </r>
  </si>
  <si>
    <r>
      <t>К 80-50-250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 на раме с дв 22кВт</t>
    </r>
  </si>
  <si>
    <r>
      <t>К 80-50-250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 на раме без дв</t>
    </r>
  </si>
  <si>
    <r>
      <t>К 80-50-250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без рамы</t>
    </r>
  </si>
  <si>
    <r>
      <t>К 150-125-400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без рамы</t>
    </r>
  </si>
  <si>
    <r>
      <t>К 150-125-400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без дв</t>
    </r>
  </si>
  <si>
    <r>
      <t>К 150-125-400 (</t>
    </r>
    <r>
      <rPr>
        <sz val="10"/>
        <color indexed="17"/>
        <rFont val="Arial"/>
        <family val="2"/>
        <charset val="204"/>
      </rPr>
      <t>Энергия</t>
    </r>
    <r>
      <rPr>
        <sz val="10"/>
        <color indexed="8"/>
        <rFont val="Arial"/>
        <family val="2"/>
        <charset val="204"/>
      </rPr>
      <t>) на раме с дв 45кВт</t>
    </r>
  </si>
  <si>
    <t>ВК 1/16А без дв без рамы</t>
  </si>
  <si>
    <t>подача 3,6м.куб/ч, напор 16м</t>
  </si>
  <si>
    <t>ВК 1/16А на раме с дв 1,5кВт</t>
  </si>
  <si>
    <t>ВК 1/16А на раме с дв 2,2кВт</t>
  </si>
  <si>
    <t>ВКС 1/16А без дв без рамы</t>
  </si>
  <si>
    <t>ВКС 1/16А на раме с дв 1,5кВт</t>
  </si>
  <si>
    <t>ВКС 1/16А на раме с дв 2,2кВт</t>
  </si>
  <si>
    <t>подача 1,1-3,6м.куб/ч, напор 38-16м</t>
  </si>
  <si>
    <t>ВК 2/26А без дв без рамы</t>
  </si>
  <si>
    <t>подача 2,8-7,2-8,0м.куб/ч, напор 60-26-19м</t>
  </si>
  <si>
    <t>ВК 2/26А на раме с дв 2,2кВт</t>
  </si>
  <si>
    <t>ВК 2/26А на раме с дв 3,0кВт</t>
  </si>
  <si>
    <t>подача 6,0-7,2-8,0м.куб/ч, напор 35-26-19м</t>
  </si>
  <si>
    <t>подача 6,5-7,2-8,0м.куб/ч, напор 30-26-19м</t>
  </si>
  <si>
    <t>ВК 2/26А на раме с дв 4,0кВт</t>
  </si>
  <si>
    <t>подача 5,0-7,2-8,0м.куб/ч, напор 42-26-19м</t>
  </si>
  <si>
    <t>ВК 2/26А на раме с дв 5,5кВт</t>
  </si>
  <si>
    <t>подача 7,2м.куб/ч, напор 26м</t>
  </si>
  <si>
    <t>ВКС 2/26А без дв без рамы</t>
  </si>
  <si>
    <t>ВКС 2/26А на раме с дв 2,2кВт</t>
  </si>
  <si>
    <t>ВКС 2/26А на раме с дв 3,0кВт</t>
  </si>
  <si>
    <t>ВКС 2/26А на раме с дв 4,0кВт</t>
  </si>
  <si>
    <t>ВКС 2/26А на раме с дв 5,5кВт</t>
  </si>
  <si>
    <t>самовсас., подача 3,6м.куб/ч, напор 16м</t>
  </si>
  <si>
    <t>самовсас., подача 1,1-3,6м.куб/ч, напор 38-16м</t>
  </si>
  <si>
    <t>самовсас., подача 7,2м.куб/ч, напор 26м</t>
  </si>
  <si>
    <t>самовсас., подача 6,5-7,2-8,0м.куб/ч, напор 30-26-19м</t>
  </si>
  <si>
    <t>самовсас., подача 6,0-7,2-8,0м.куб/ч, напор 35-26-19м</t>
  </si>
  <si>
    <t>самовсас., подача 5,0-7,2-8,0м.куб/ч, напор 42-26-19м</t>
  </si>
  <si>
    <t>самовсас., подача 2,8-7,2-8,0м.куб/ч, напор 60-26-19м</t>
  </si>
  <si>
    <t>ВК 4/28А без дв без рамы</t>
  </si>
  <si>
    <t>подача 14,4м.куб/ч, напор 28м</t>
  </si>
  <si>
    <t>ВК 4/28А на раме с дв 5,5кВт</t>
  </si>
  <si>
    <t>ВК 4/28А на раме с дв 7,5кВт</t>
  </si>
  <si>
    <t>подача 7,5-14,4-18м.куб/ч, напор 66-28-15м</t>
  </si>
  <si>
    <t>подача 11-14,4-18м.куб/ч, напор 45-28-15м</t>
  </si>
  <si>
    <t>ВКС 4/28А без дв без рамы</t>
  </si>
  <si>
    <t>ВКС 4/28А на раме с дв 5,5кВт</t>
  </si>
  <si>
    <t>ВКС 4/28А на раме с дв 7,5кВт</t>
  </si>
  <si>
    <t>самовсас., подача 14,4м.куб/ч, напор 28м</t>
  </si>
  <si>
    <t>самовсас., подача 11-14,4-18м.куб/ч, напор 45-28-15м</t>
  </si>
  <si>
    <t>самовсас., подача 7,5-14,4-18м.куб/ч, напор 66-28-15м</t>
  </si>
  <si>
    <t>ВК 5/24А без дв без рамы</t>
  </si>
  <si>
    <t>подача 18м.куб/ч, напор 24м</t>
  </si>
  <si>
    <t>ВКС 5/24А на раме с дв 5,5кВт</t>
  </si>
  <si>
    <t>ВКС 5/24А на раме с дв 7,5кВт</t>
  </si>
  <si>
    <t>подача 16-18-18,3м.куб/ч, напор 32-24-22м</t>
  </si>
  <si>
    <t>подача 13,7-18-18,3м.куб/ч, напор 44-24-22м</t>
  </si>
  <si>
    <t>подача 8,3-18-18,3м.куб/ч, напор 66-24-22м</t>
  </si>
  <si>
    <t>ВКС 5/24А на раме с дв 11кВт</t>
  </si>
  <si>
    <t>ВК 5/24А на раме с дв 5,5кВт</t>
  </si>
  <si>
    <t>ВК 5/24А на раме с дв 7,5кВт</t>
  </si>
  <si>
    <t>ВК 5/24А на раме с дв 11кВт</t>
  </si>
  <si>
    <t>ВКС 5/24А без дв без рамы</t>
  </si>
  <si>
    <t>самовсас., подача 18м.куб/ч, напор 24м</t>
  </si>
  <si>
    <t>самовсас., подача 16-18-18,3м.куб/ч, напор 32-24-22м</t>
  </si>
  <si>
    <t>самовсас., подача 13,7-18-18,3м.куб/ч, напор 44-24-22м</t>
  </si>
  <si>
    <t>самовсас., подача 8,3-18-18,3м.куб/ч, напор 66-24-22м</t>
  </si>
  <si>
    <t>ВК 5/32А без дв без рамы</t>
  </si>
  <si>
    <t>ВК 5/32А на раме с дв 7,5кВт</t>
  </si>
  <si>
    <t>ВК 5/32А на раме с дв 11кВт</t>
  </si>
  <si>
    <t>ВКС 5/32А без дв без рамы</t>
  </si>
  <si>
    <t>ВКС 5/32А на раме с дв 7,5кВт</t>
  </si>
  <si>
    <t>ВКС 5/32А на раме с дв 11кВт</t>
  </si>
  <si>
    <t>подача 18м.куб/ч, напор 32м</t>
  </si>
  <si>
    <t>подача 14-18-20м.куб/ч, напор 48-32-24м</t>
  </si>
  <si>
    <t>подача 9-18-20м.куб/ч, напор 68-32-24м</t>
  </si>
  <si>
    <t>самовсас., подача 18м.куб/ч, напор 32м</t>
  </si>
  <si>
    <t>самовсас., подача 14-18-20м.куб/ч, напор 48-32-24м</t>
  </si>
  <si>
    <t>самовсас., подача 9-18-20м.куб/ч, напор 68-32-24м</t>
  </si>
  <si>
    <t>ВК 10/45А без дв без рамы</t>
  </si>
  <si>
    <t>подача 36м.куб/ч, напор 45м</t>
  </si>
  <si>
    <t>ВК 10/45А на раме с дв 18,5кВт</t>
  </si>
  <si>
    <t>подача 33-36-38куб/ч, напор 54-45-43м</t>
  </si>
  <si>
    <t>подача 17-36-38куб/ч, напор 102-45-43м</t>
  </si>
  <si>
    <t>ВК 10/45А на раме с дв 30кВт</t>
  </si>
  <si>
    <t>ВКС 10/45А без дв без рамы</t>
  </si>
  <si>
    <t>ВКС 10/45А на раме с дв 18,5кВт</t>
  </si>
  <si>
    <t>ВКС 10/45А на раме с дв 30кВт</t>
  </si>
  <si>
    <t>самовсас., подача 36м.куб/ч, напор 45м</t>
  </si>
  <si>
    <t>самовсас., подача 33-36-38куб/ч, напор 54-45-43м</t>
  </si>
  <si>
    <t>самовсас., подача 17-36-38куб/ч, напор 102-45-43м</t>
  </si>
  <si>
    <t>41х19х25</t>
  </si>
  <si>
    <t>42х23х36</t>
  </si>
  <si>
    <t>42х19х25</t>
  </si>
  <si>
    <t>43х25х37</t>
  </si>
  <si>
    <t>43х20х25</t>
  </si>
  <si>
    <t>43х26х37</t>
  </si>
  <si>
    <t>44х22х26</t>
  </si>
  <si>
    <t>44х27х37</t>
  </si>
  <si>
    <t>48х24х27</t>
  </si>
  <si>
    <t>48х34х43</t>
  </si>
  <si>
    <t>76х32х33</t>
  </si>
  <si>
    <t>87х30х33</t>
  </si>
  <si>
    <t>94х29х33</t>
  </si>
  <si>
    <t>97х30х33</t>
  </si>
  <si>
    <t>90х29х34</t>
  </si>
  <si>
    <t>100х31х35</t>
  </si>
  <si>
    <t>90х29х45</t>
  </si>
  <si>
    <t>100х31х46</t>
  </si>
  <si>
    <t>121х36х42</t>
  </si>
  <si>
    <t>Насосы вихревые ( ВК…, ВКС... )</t>
  </si>
  <si>
    <t>МиниГном7-7-0,55кВт-220В с поплавком</t>
  </si>
  <si>
    <t>подача 7м.куб/ч, напор 7м</t>
  </si>
  <si>
    <t>подача 6м.куб/ч, напор 10м</t>
  </si>
  <si>
    <t>подача 10м.куб/ч, напор 6м</t>
  </si>
  <si>
    <t>подача 10м.куб/ч, напор 10м</t>
  </si>
  <si>
    <t>Гном 16-16-1,1кВт-220В с поплавком</t>
  </si>
  <si>
    <t>подача 16м.куб/ч, напор 16м</t>
  </si>
  <si>
    <t>Гном 10-10-0,75кВт-380В</t>
  </si>
  <si>
    <t>Гном 16-16-1,1кВт-380В</t>
  </si>
  <si>
    <t>Гном 10-10-0,75кВт-220В с поплавком</t>
  </si>
  <si>
    <t>Гном 10-6-0,55кВт-220В с поплавком</t>
  </si>
  <si>
    <t>Гном 6-10-0,55кВт-220В с поплавком</t>
  </si>
  <si>
    <t>подача 53м.куб/ч, напор 10м</t>
  </si>
  <si>
    <t>подача 40м.куб/ч, напор 25м</t>
  </si>
  <si>
    <t>подача 50м.куб/ч, напор 25м</t>
  </si>
  <si>
    <t>подача 100м.куб/ч, напор 25м</t>
  </si>
  <si>
    <t>Насосы погружные  дренажные и фекальные ( Гном…, ЦМК... )</t>
  </si>
  <si>
    <t>Гном 25-20-1,5кВт (чугун)</t>
  </si>
  <si>
    <t>Гном 40-25-3кВт (чугун)</t>
  </si>
  <si>
    <t>Гном 53-10-2,2кВт  (чугун)</t>
  </si>
  <si>
    <t>Гном 50-25-5,5кВт (чугун)</t>
  </si>
  <si>
    <t>Гном 100-25-5,5кВт  (чугун)</t>
  </si>
  <si>
    <t>ЦМК 10-10-1,1кВт-220В с ножом, с поплавоком (чугун)</t>
  </si>
  <si>
    <t>ЦМК 16-16-1,5кВт с ножом  (чугун)</t>
  </si>
  <si>
    <t>ЦМК 16-27-3,0кВт  (чугун)</t>
  </si>
  <si>
    <t>ЦМК 16-40-5,5кВт  (чугун)</t>
  </si>
  <si>
    <t>ЦМК 25-20-1,5кВт с ножом  (чугун)</t>
  </si>
  <si>
    <t xml:space="preserve">ЦМК 50-10-2,2кВт  (чугун) </t>
  </si>
  <si>
    <t>НПК 20-22-3,0кВт  (чугун)</t>
  </si>
  <si>
    <t>ЦМФ 50-10-3,0кВт  (чугун)</t>
  </si>
  <si>
    <t>ЦМФ 50-25-5,5кВт  (чугун)</t>
  </si>
  <si>
    <t>подача 16м.куб/ч, напор 27м</t>
  </si>
  <si>
    <t>подача 16м.куб/ч, напор 40м</t>
  </si>
  <si>
    <t>подача 20м.куб/ч, напор 22м</t>
  </si>
  <si>
    <r>
      <t xml:space="preserve">Насосы ГНОМ для перекачивания дренажной (загрязнённой) </t>
    </r>
    <r>
      <rPr>
        <sz val="10"/>
        <color indexed="10"/>
        <rFont val="Arial"/>
        <family val="2"/>
        <charset val="204"/>
      </rPr>
      <t xml:space="preserve">воды </t>
    </r>
    <r>
      <rPr>
        <sz val="10"/>
        <rFont val="Arial"/>
        <family val="2"/>
        <charset val="204"/>
      </rPr>
      <t xml:space="preserve">температурой до 35градС. Насосы ЦМК (НПК, ЦМФ) для перекачивания </t>
    </r>
    <r>
      <rPr>
        <sz val="10"/>
        <color indexed="10"/>
        <rFont val="Arial"/>
        <family val="2"/>
        <charset val="204"/>
      </rPr>
      <t>сточных масс в системах канализации</t>
    </r>
    <r>
      <rPr>
        <sz val="10"/>
        <rFont val="Arial"/>
        <family val="2"/>
        <charset val="204"/>
      </rPr>
      <t>. Насосы центробежные, погружные. Максимальная глубина погружения 7м. Корпус насосов изготовлен из чугуна, рабочее колесо из аллюминиевого сплава (</t>
    </r>
    <r>
      <rPr>
        <sz val="10"/>
        <color indexed="17"/>
        <rFont val="Arial"/>
        <family val="2"/>
        <charset val="204"/>
      </rPr>
      <t>чугунные рабочие колеса</t>
    </r>
    <r>
      <rPr>
        <sz val="10"/>
        <rFont val="Arial"/>
        <family val="2"/>
        <charset val="204"/>
      </rPr>
      <t xml:space="preserve"> обозначены "чугун"). Уплотнение вала насоса - </t>
    </r>
    <r>
      <rPr>
        <sz val="10"/>
        <color indexed="17"/>
        <rFont val="Arial"/>
        <family val="2"/>
        <charset val="204"/>
      </rPr>
      <t>двойное торцевое в промежуточной маслянной ванне</t>
    </r>
    <r>
      <rPr>
        <sz val="10"/>
        <rFont val="Arial"/>
        <family val="2"/>
        <charset val="204"/>
      </rPr>
      <t>.</t>
    </r>
  </si>
  <si>
    <r>
      <t>80ЛМ-45/28-5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5,5кВт</t>
    </r>
  </si>
  <si>
    <r>
      <t>65ЛМ-25/32-5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5,5кВт</t>
    </r>
  </si>
  <si>
    <r>
      <t>КМЛ 65-160/2-5 (</t>
    </r>
    <r>
      <rPr>
        <sz val="10"/>
        <color indexed="17"/>
        <rFont val="Arial"/>
        <family val="2"/>
        <charset val="204"/>
      </rPr>
      <t>Энергия</t>
    </r>
    <r>
      <rPr>
        <sz val="10"/>
        <rFont val="Arial"/>
        <family val="2"/>
        <charset val="204"/>
      </rPr>
      <t>) с дв 5,5кВт</t>
    </r>
  </si>
  <si>
    <t>с НДС 20%</t>
  </si>
  <si>
    <t>09.01.2019г</t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</si>
  <si>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 xml:space="preserve">воды </t>
    </r>
    <r>
      <rPr>
        <sz val="10"/>
        <rFont val="Arial"/>
        <family val="2"/>
        <charset val="204"/>
      </rPr>
      <t xml:space="preserve">температурой до 85градС. Насос и эл.двигатель установлены на общей раме. Валы соединены через муфту упругую с резиновыми пальцами. Насосы вихревые, горизонтальные. У самовсасывающих насосов ВКС на напорном патрубке установлен колпак. Проточная часть насосов изготовлена из </t>
    </r>
    <r>
      <rPr>
        <sz val="10"/>
        <color indexed="17"/>
        <rFont val="Arial"/>
        <family val="2"/>
        <charset val="204"/>
      </rPr>
      <t>чугуна</t>
    </r>
    <r>
      <rPr>
        <sz val="10"/>
        <rFont val="Arial"/>
        <family val="2"/>
        <charset val="204"/>
      </rPr>
      <t xml:space="preserve"> (исполнение А в маркировке) </t>
    </r>
    <r>
      <rPr>
        <sz val="10"/>
        <rFont val="Arial"/>
        <family val="2"/>
        <charset val="204"/>
      </rPr>
      <t>. Уплотнение вала насоса - одинарное сальниковое.</t>
    </r>
  </si>
  <si>
    <t xml:space="preserve">Цена, руб </t>
  </si>
  <si>
    <t xml:space="preserve">без НДС </t>
  </si>
  <si>
    <t>Цена руб с НДС 20%</t>
  </si>
  <si>
    <r>
      <t xml:space="preserve">Насосы для перекачивания </t>
    </r>
    <r>
      <rPr>
        <sz val="10"/>
        <color indexed="10"/>
        <rFont val="Arial"/>
        <family val="2"/>
        <charset val="204"/>
      </rPr>
      <t xml:space="preserve">масел </t>
    </r>
    <r>
      <rPr>
        <sz val="10"/>
        <color indexed="8"/>
        <rFont val="Arial"/>
        <family val="2"/>
        <charset val="204"/>
      </rPr>
      <t>и других</t>
    </r>
    <r>
      <rPr>
        <sz val="10"/>
        <color indexed="10"/>
        <rFont val="Arial"/>
        <family val="2"/>
        <charset val="204"/>
      </rPr>
      <t xml:space="preserve"> самосмазывающих нефтепродуктов</t>
    </r>
    <r>
      <rPr>
        <sz val="10"/>
        <rFont val="Arial"/>
        <family val="2"/>
        <charset val="204"/>
      </rPr>
      <t xml:space="preserve"> температурой до 70градС. Насос НМШ, Ш и эл.двигатель установлены на общей раме. Валы соединены через муфту упругую со звездочкой. Насосы шестеренные, горизонтальные. Проточная часть насосов изготовлена из </t>
    </r>
    <r>
      <rPr>
        <sz val="10"/>
        <color indexed="17"/>
        <rFont val="Arial"/>
        <family val="2"/>
        <charset val="204"/>
      </rPr>
      <t>чугуна</t>
    </r>
    <r>
      <rPr>
        <sz val="10"/>
        <rFont val="Arial"/>
        <family val="2"/>
        <charset val="204"/>
      </rPr>
      <t xml:space="preserve"> (без маркировки) , </t>
    </r>
    <r>
      <rPr>
        <sz val="10"/>
        <color indexed="17"/>
        <rFont val="Arial"/>
        <family val="2"/>
        <charset val="204"/>
      </rPr>
      <t>бронзы</t>
    </r>
    <r>
      <rPr>
        <sz val="10"/>
        <rFont val="Arial"/>
        <family val="2"/>
        <charset val="204"/>
      </rPr>
      <t xml:space="preserve"> (маркировка "Б") или </t>
    </r>
    <r>
      <rPr>
        <sz val="10"/>
        <color indexed="17"/>
        <rFont val="Arial"/>
        <family val="2"/>
        <charset val="204"/>
      </rPr>
      <t>алюминиевого сплава</t>
    </r>
    <r>
      <rPr>
        <sz val="10"/>
        <rFont val="Arial"/>
        <family val="2"/>
        <charset val="204"/>
      </rPr>
      <t xml:space="preserve"> (маркировка "Ю"). Уплотнение вала насоса - одинарное торцевое.</t>
    </r>
  </si>
  <si>
    <t>"Ливгидромаш"</t>
  </si>
  <si>
    <t>Цена с НДС 20%</t>
  </si>
  <si>
    <t>без НДС</t>
  </si>
  <si>
    <t xml:space="preserve">1Д 1250-125 без рамы </t>
  </si>
  <si>
    <t>1Д 1250-125 на раме с дв 630кВт</t>
  </si>
  <si>
    <t>1Д1250-125а с дв 500кВт</t>
  </si>
  <si>
    <t>1Д 1250-125а без рамы</t>
  </si>
  <si>
    <t>1Д1250-125б  без рамы</t>
  </si>
  <si>
    <t>1Д1250-125б с дв 400кВт</t>
  </si>
  <si>
    <t>договорная</t>
  </si>
  <si>
    <t>1Д 200-90а без рамы</t>
  </si>
  <si>
    <t>1Д 200-90а на раме с дв 75кВт</t>
  </si>
  <si>
    <t>1Д 200-90б  без рамы</t>
  </si>
  <si>
    <t>1Д 200-90б  на раме с дв 55кВт</t>
  </si>
  <si>
    <t>1Д 200-90  без рамы</t>
  </si>
  <si>
    <t>1Д 200-90  на раме с дв 90кВт</t>
  </si>
  <si>
    <t>1Д 315-50  без рамы</t>
  </si>
  <si>
    <t>1Д 315-50  на раме с дв 75кВт</t>
  </si>
  <si>
    <t>1Д 315-50а  без рамы</t>
  </si>
  <si>
    <t>1Д 315-50а  на раме с дв 55кВт</t>
  </si>
  <si>
    <t>Д 320-50б на раме с дв 45кВт</t>
  </si>
  <si>
    <t>1Д 315-71  без рамы</t>
  </si>
  <si>
    <t>1Д 315-71  на раме с дв 110кВт</t>
  </si>
  <si>
    <t>1Д 315-71а ) без рамы</t>
  </si>
  <si>
    <t>1Д 315-71а  на раме с дв 90кВт</t>
  </si>
  <si>
    <t>1Д 800-56а на раме с дв 160кВт</t>
  </si>
  <si>
    <t>1Д 800-56б на раме с дв 132кВт</t>
  </si>
  <si>
    <t>1Д 800-56б без рамы</t>
  </si>
  <si>
    <t>подача 1250м.куб/ч, напор 125м</t>
  </si>
  <si>
    <t>подача 1250м.куб/ч, напор 125 м</t>
  </si>
  <si>
    <t>подача 1150м.куб/ч, напор 102 м</t>
  </si>
  <si>
    <t>подача 1030м.куб/ч, напор 84 м</t>
  </si>
  <si>
    <t>1Д1600-90 без рамы</t>
  </si>
  <si>
    <t>1Д1600-90 с дв 630 кВт</t>
  </si>
  <si>
    <t>1Д160-90а без рамы</t>
  </si>
  <si>
    <t>1Д1600-90а с дв 500кВт</t>
  </si>
  <si>
    <t>1Д1600-90б без рамы</t>
  </si>
  <si>
    <t>1Д1600-90б с дв 400кВт</t>
  </si>
  <si>
    <t>подача 1600м.куб/ч, напор 90 м</t>
  </si>
  <si>
    <t>подача 1450м.куб/ч, напор 75 м</t>
  </si>
  <si>
    <t>подача 1300м.куб/ч, напор 65 м</t>
  </si>
  <si>
    <t>К 8/18   без дв на раме</t>
  </si>
  <si>
    <t>К 8/18   с дв 1,5кВт</t>
  </si>
  <si>
    <t>К 8/18   с дв 2,2кВт</t>
  </si>
  <si>
    <r>
      <t xml:space="preserve">К 20/18 </t>
    </r>
    <r>
      <rPr>
        <sz val="10"/>
        <rFont val="Arial"/>
        <family val="2"/>
        <charset val="204"/>
      </rPr>
      <t xml:space="preserve"> без дв на раме</t>
    </r>
  </si>
  <si>
    <r>
      <t xml:space="preserve">К 20/18 </t>
    </r>
    <r>
      <rPr>
        <sz val="10"/>
        <rFont val="Arial"/>
        <family val="2"/>
        <charset val="204"/>
      </rPr>
      <t xml:space="preserve"> с дв 2,2кВт</t>
    </r>
  </si>
  <si>
    <t>К 20/30  с дв 4кВт</t>
  </si>
  <si>
    <t>К 20/30 ) без дв на раме</t>
  </si>
  <si>
    <t>К 20/30 ) с дв 5,5кВт</t>
  </si>
  <si>
    <t>К 45/30 ) без дв на раме</t>
  </si>
  <si>
    <t>К 45/30  с дв 7,5кВт</t>
  </si>
  <si>
    <t>К 45/30а  с дв 5,5кВт</t>
  </si>
  <si>
    <t>К 160/30  без рамы</t>
  </si>
  <si>
    <t>К 160/30  без дв на раме</t>
  </si>
  <si>
    <t>К 160/30   с дв 30кВт</t>
  </si>
  <si>
    <t>К 160/30а   с дв 22кВт</t>
  </si>
  <si>
    <t>К 290/30   без рамы</t>
  </si>
  <si>
    <t>К 290/30   без дв на раме</t>
  </si>
  <si>
    <t>К 290/30  с дв 37кВт</t>
  </si>
  <si>
    <t>К 290/30а   с дв 30кВт</t>
  </si>
  <si>
    <t>ООО"РУСМАШ"</t>
  </si>
  <si>
    <t>Свердловская область г.Березовский ул.Чапаева 39 оф.4 телефон 8(343)379-07-25</t>
  </si>
  <si>
    <r>
      <rPr>
        <sz val="10"/>
        <rFont val="Arial"/>
        <family val="2"/>
        <charset val="204"/>
      </rPr>
      <t>КМ40-32-200-5</t>
    </r>
    <r>
      <rPr>
        <sz val="10"/>
        <color indexed="10"/>
        <rFont val="Arial"/>
        <family val="2"/>
        <charset val="204"/>
      </rPr>
      <t>нрк</t>
    </r>
    <r>
      <rPr>
        <sz val="10"/>
        <color indexed="17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с дв 5,5кВт</t>
    </r>
  </si>
  <si>
    <r>
      <rPr>
        <sz val="10"/>
        <rFont val="Arial"/>
        <family val="2"/>
        <charset val="204"/>
      </rPr>
      <t>КМ40-32-180-5</t>
    </r>
    <r>
      <rPr>
        <sz val="10"/>
        <color indexed="10"/>
        <rFont val="Arial"/>
        <family val="2"/>
        <charset val="204"/>
      </rPr>
      <t>нрк</t>
    </r>
    <r>
      <rPr>
        <sz val="10"/>
        <color indexed="17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с дв 4кВт</t>
    </r>
  </si>
  <si>
    <r>
      <rPr>
        <sz val="10"/>
        <rFont val="Arial"/>
        <family val="2"/>
        <charset val="204"/>
      </rPr>
      <t>КМ40-32-160-5</t>
    </r>
    <r>
      <rPr>
        <sz val="10"/>
        <color indexed="10"/>
        <rFont val="Arial"/>
        <family val="2"/>
        <charset val="204"/>
      </rPr>
      <t>нрк</t>
    </r>
    <r>
      <rPr>
        <sz val="10"/>
        <color indexed="17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дв 4кВт</t>
    </r>
  </si>
  <si>
    <r>
      <t xml:space="preserve">КМ50-32-125 </t>
    </r>
    <r>
      <rPr>
        <sz val="10"/>
        <rFont val="Arial"/>
        <family val="2"/>
        <charset val="204"/>
      </rPr>
      <t xml:space="preserve"> с дв 2,2кВт</t>
    </r>
  </si>
  <si>
    <r>
      <t xml:space="preserve">КМ50-32-125-5 </t>
    </r>
    <r>
      <rPr>
        <sz val="10"/>
        <rFont val="Arial"/>
        <family val="2"/>
        <charset val="204"/>
      </rPr>
      <t xml:space="preserve"> с дв 2,2кВт</t>
    </r>
  </si>
  <si>
    <r>
      <rPr>
        <sz val="10"/>
        <rFont val="Arial"/>
        <family val="2"/>
        <charset val="204"/>
      </rPr>
      <t>КМ50-32-200-5</t>
    </r>
    <r>
      <rPr>
        <sz val="10"/>
        <color indexed="10"/>
        <rFont val="Arial"/>
        <family val="2"/>
        <charset val="204"/>
      </rPr>
      <t>нрк</t>
    </r>
    <r>
      <rPr>
        <sz val="10"/>
        <color indexed="17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с дв 5,5кВт</t>
    </r>
  </si>
  <si>
    <r>
      <t>КМ65-50-160</t>
    </r>
    <r>
      <rPr>
        <sz val="10"/>
        <rFont val="Arial"/>
        <family val="2"/>
        <charset val="204"/>
      </rPr>
      <t>с дв 5,5кВт</t>
    </r>
  </si>
  <si>
    <r>
      <t xml:space="preserve">КМ65-50-160-5 </t>
    </r>
    <r>
      <rPr>
        <sz val="10"/>
        <rFont val="Arial"/>
        <family val="2"/>
        <charset val="204"/>
      </rPr>
      <t xml:space="preserve"> с дв 5,5кВт</t>
    </r>
  </si>
  <si>
    <t>КМ80-65-160  с дв 7,5кВт</t>
  </si>
  <si>
    <r>
      <t xml:space="preserve">КМ80-65-160-5 </t>
    </r>
    <r>
      <rPr>
        <sz val="10"/>
        <rFont val="Arial"/>
        <family val="2"/>
        <charset val="204"/>
      </rPr>
      <t>с дв 7,5кВт</t>
    </r>
  </si>
  <si>
    <t>КМ80-65-160а с дв 5,5кВт</t>
  </si>
  <si>
    <t>КМ80-65-160а-5 с дв 5,5кВт</t>
  </si>
  <si>
    <r>
      <t xml:space="preserve">КМ80-50-200 </t>
    </r>
    <r>
      <rPr>
        <sz val="10"/>
        <color indexed="8"/>
        <rFont val="Arial"/>
        <family val="2"/>
        <charset val="204"/>
      </rPr>
      <t xml:space="preserve"> с дв 15кВт</t>
    </r>
  </si>
  <si>
    <r>
      <t xml:space="preserve">КМ80-50-200-5 </t>
    </r>
    <r>
      <rPr>
        <sz val="10"/>
        <rFont val="Arial"/>
        <family val="2"/>
        <charset val="204"/>
      </rPr>
      <t>с дв 15кВт</t>
    </r>
  </si>
  <si>
    <r>
      <t xml:space="preserve">КМ80-50-200а </t>
    </r>
    <r>
      <rPr>
        <sz val="10"/>
        <rFont val="Arial"/>
        <family val="2"/>
        <charset val="204"/>
      </rPr>
      <t xml:space="preserve"> с дв 11кВт</t>
    </r>
  </si>
  <si>
    <r>
      <t xml:space="preserve">КМ80-50-200а-5 </t>
    </r>
    <r>
      <rPr>
        <sz val="10"/>
        <rFont val="Arial"/>
        <family val="2"/>
        <charset val="204"/>
      </rPr>
      <t xml:space="preserve"> с дв 11кВт</t>
    </r>
  </si>
  <si>
    <r>
      <t xml:space="preserve">КМ100-80-160 </t>
    </r>
    <r>
      <rPr>
        <sz val="10"/>
        <rFont val="Arial"/>
        <family val="2"/>
        <charset val="204"/>
      </rPr>
      <t xml:space="preserve"> с дв 15кВт</t>
    </r>
  </si>
  <si>
    <r>
      <t>КМ100-80-160-5</t>
    </r>
    <r>
      <rPr>
        <sz val="10"/>
        <rFont val="Arial"/>
        <family val="2"/>
        <charset val="204"/>
      </rPr>
      <t xml:space="preserve">  с дв 15кВт</t>
    </r>
  </si>
  <si>
    <r>
      <t xml:space="preserve">КМ100-80-160а </t>
    </r>
    <r>
      <rPr>
        <sz val="10"/>
        <color indexed="8"/>
        <rFont val="Arial"/>
        <family val="2"/>
        <charset val="204"/>
      </rPr>
      <t xml:space="preserve"> с дв 11кВт</t>
    </r>
  </si>
  <si>
    <r>
      <t xml:space="preserve">КМ100-80-160а-5 </t>
    </r>
    <r>
      <rPr>
        <sz val="10"/>
        <color indexed="8"/>
        <rFont val="Arial"/>
        <family val="2"/>
        <charset val="204"/>
      </rPr>
      <t>с дв 11кВт</t>
    </r>
  </si>
  <si>
    <r>
      <t xml:space="preserve">КМ100-80-160б-5 </t>
    </r>
    <r>
      <rPr>
        <sz val="10"/>
        <color indexed="8"/>
        <rFont val="Arial"/>
        <family val="2"/>
        <charset val="204"/>
      </rPr>
      <t>с дв 7,5кВт</t>
    </r>
  </si>
  <si>
    <t>КМ100-65-200  с дв 30кВт</t>
  </si>
  <si>
    <r>
      <t xml:space="preserve">КМ100-65-200-5 </t>
    </r>
    <r>
      <rPr>
        <sz val="10"/>
        <rFont val="Arial"/>
        <family val="2"/>
        <charset val="204"/>
      </rPr>
      <t xml:space="preserve"> с дв 30кВт</t>
    </r>
  </si>
  <si>
    <r>
      <t xml:space="preserve">КМ100-65-200-5 </t>
    </r>
    <r>
      <rPr>
        <sz val="10"/>
        <rFont val="Arial"/>
        <family val="2"/>
        <charset val="204"/>
      </rPr>
      <t xml:space="preserve">  с дв 22кВт</t>
    </r>
  </si>
  <si>
    <t>КМ100-65-200а с дв 18,5кВт</t>
  </si>
  <si>
    <t>КМ100-65-200а-5 с дв 18,5кВт</t>
  </si>
  <si>
    <t>КМ150-125-250  с дв 18,5кВт</t>
  </si>
  <si>
    <r>
      <t xml:space="preserve">КМ150-125-250-5 </t>
    </r>
    <r>
      <rPr>
        <sz val="10"/>
        <rFont val="Arial"/>
        <family val="2"/>
        <charset val="204"/>
      </rPr>
      <t xml:space="preserve"> с дв 18,5кВт</t>
    </r>
  </si>
  <si>
    <r>
      <t xml:space="preserve">КМ150-125-250-5 </t>
    </r>
    <r>
      <rPr>
        <sz val="10"/>
        <rFont val="Arial"/>
        <family val="2"/>
        <charset val="204"/>
      </rPr>
      <t xml:space="preserve"> с дв 15кВт</t>
    </r>
  </si>
  <si>
    <t xml:space="preserve"> 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</si>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</sst>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&quot;р.&quot;;[Red]\-#,##0&quot;р.&quot;"/>
    <numFmt numFmtId="165" formatCode="_-* #,##0_р_._-;\-* #,##0_р_._-;_-* &quot;-&quot;_р_._-;_-@_-"/>
    <numFmt numFmtId="166" formatCode="#,##0&quot;р.&quot;;[Red]#,##0&quot;р.&quot;"/>
    <numFmt numFmtId="167" formatCode="#,##0&quot;р.&quot;"/>
    <numFmt numFmtId="168" formatCode="#,##0_р_."/>
    <numFmt numFmtId="169" formatCode="[$$-C09]#,##0"/>
    <numFmt numFmtId="170" formatCode="_-* #,##0\ [$₽-419]_-;\-* #,##0\ [$₽-419]_-;_-* &quot;-&quot;??\ [$₽-419]_-;_-@_-"/>
  </numFmts>
  <fonts count="4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55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Cyr"/>
      <charset val="204"/>
    </font>
    <font>
      <sz val="10"/>
      <color rgb="FF00B05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C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206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91">
    <xf numFmtId="169" fontId="0" fillId="0" borderId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2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6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7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9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10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8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3" fillId="11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14" fillId="15" borderId="0" applyNumberFormat="0" applyBorder="0" applyAlignment="0" applyProtection="0"/>
    <xf numFmtId="169" fontId="7" fillId="0" borderId="0"/>
    <xf numFmtId="169" fontId="5" fillId="0" borderId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6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7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8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4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4" fillId="19" borderId="0" applyNumberFormat="0" applyBorder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5" fillId="7" borderId="1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6" fillId="20" borderId="2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7" fillId="20" borderId="1" applyNumberFormat="0" applyAlignment="0" applyProtection="0"/>
    <xf numFmtId="169" fontId="10" fillId="0" borderId="0" applyNumberFormat="0" applyFill="0" applyBorder="0" applyAlignment="0" applyProtection="0">
      <alignment vertical="top"/>
      <protection locked="0"/>
    </xf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8" fillId="0" borderId="3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2" fillId="21" borderId="7" applyNumberFormat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4" fillId="22" borderId="0" applyNumberFormat="0" applyBorder="0" applyAlignment="0" applyProtection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5" fillId="0" borderId="0"/>
    <xf numFmtId="169" fontId="2" fillId="0" borderId="0"/>
    <xf numFmtId="169" fontId="2" fillId="0" borderId="0"/>
    <xf numFmtId="169" fontId="2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2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" fillId="0" borderId="0"/>
    <xf numFmtId="169" fontId="2" fillId="0" borderId="0"/>
    <xf numFmtId="169" fontId="5" fillId="0" borderId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5" fillId="3" borderId="0" applyNumberFormat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169" fontId="2" fillId="23" borderId="8" applyNumberFormat="0" applyAlignment="0" applyProtection="0"/>
    <xf numFmtId="9" fontId="1" fillId="0" borderId="0" applyFont="0" applyFill="0" applyBorder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169" fontId="29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141">
    <xf numFmtId="169" fontId="0" fillId="0" borderId="0" xfId="0"/>
    <xf numFmtId="169" fontId="4" fillId="0" borderId="0" xfId="0" applyFont="1"/>
    <xf numFmtId="169" fontId="5" fillId="0" borderId="0" xfId="0" applyFont="1"/>
    <xf numFmtId="169" fontId="5" fillId="0" borderId="0" xfId="0" applyFont="1" applyAlignment="1">
      <alignment horizontal="center"/>
    </xf>
    <xf numFmtId="14" fontId="5" fillId="0" borderId="0" xfId="0" applyNumberFormat="1" applyFont="1"/>
    <xf numFmtId="169" fontId="6" fillId="0" borderId="0" xfId="0" applyFont="1"/>
    <xf numFmtId="169" fontId="5" fillId="0" borderId="0" xfId="0" applyFont="1" applyAlignment="1">
      <alignment horizontal="right"/>
    </xf>
    <xf numFmtId="169" fontId="5" fillId="0" borderId="10" xfId="0" applyFont="1" applyBorder="1" applyAlignment="1">
      <alignment horizontal="center"/>
    </xf>
    <xf numFmtId="169" fontId="5" fillId="0" borderId="11" xfId="0" applyFont="1" applyBorder="1" applyAlignment="1">
      <alignment horizontal="center"/>
    </xf>
    <xf numFmtId="169" fontId="0" fillId="0" borderId="0" xfId="0" applyFill="1"/>
    <xf numFmtId="169" fontId="9" fillId="0" borderId="0" xfId="0" applyFont="1"/>
    <xf numFmtId="169" fontId="9" fillId="0" borderId="0" xfId="0" applyFont="1" applyAlignment="1">
      <alignment horizontal="center"/>
    </xf>
    <xf numFmtId="167" fontId="5" fillId="0" borderId="0" xfId="0" applyNumberFormat="1" applyFont="1"/>
    <xf numFmtId="167" fontId="5" fillId="0" borderId="0" xfId="0" applyNumberFormat="1" applyFont="1" applyAlignment="1">
      <alignment horizontal="right"/>
    </xf>
    <xf numFmtId="169" fontId="12" fillId="0" borderId="0" xfId="0" applyFont="1" applyAlignment="1">
      <alignment horizontal="right"/>
    </xf>
    <xf numFmtId="169" fontId="0" fillId="0" borderId="0" xfId="0" applyFont="1"/>
    <xf numFmtId="9" fontId="5" fillId="0" borderId="0" xfId="0" applyNumberFormat="1" applyFont="1"/>
    <xf numFmtId="169" fontId="0" fillId="0" borderId="0" xfId="0" applyAlignment="1">
      <alignment vertical="center"/>
    </xf>
    <xf numFmtId="169" fontId="0" fillId="0" borderId="0" xfId="0" applyAlignment="1"/>
    <xf numFmtId="169" fontId="30" fillId="0" borderId="0" xfId="0" applyFont="1"/>
    <xf numFmtId="167" fontId="11" fillId="0" borderId="0" xfId="0" applyNumberFormat="1" applyFont="1" applyAlignment="1">
      <alignment horizontal="left"/>
    </xf>
    <xf numFmtId="169" fontId="0" fillId="0" borderId="0" xfId="0" applyAlignment="1">
      <alignment horizontal="center"/>
    </xf>
    <xf numFmtId="169" fontId="0" fillId="0" borderId="0" xfId="0" applyFont="1" applyAlignment="1">
      <alignment horizontal="center"/>
    </xf>
    <xf numFmtId="169" fontId="34" fillId="0" borderId="0" xfId="0" applyFont="1"/>
    <xf numFmtId="169" fontId="35" fillId="0" borderId="0" xfId="0" applyFont="1"/>
    <xf numFmtId="167" fontId="0" fillId="0" borderId="0" xfId="0" applyNumberFormat="1"/>
    <xf numFmtId="167" fontId="5" fillId="24" borderId="0" xfId="0" applyNumberFormat="1" applyFont="1" applyFill="1" applyAlignment="1">
      <alignment horizontal="right"/>
    </xf>
    <xf numFmtId="169" fontId="8" fillId="0" borderId="0" xfId="0" applyFont="1" applyAlignment="1">
      <alignment horizontal="center"/>
    </xf>
    <xf numFmtId="169" fontId="3" fillId="0" borderId="0" xfId="0" applyFont="1" applyAlignment="1">
      <alignment horizontal="center"/>
    </xf>
    <xf numFmtId="167" fontId="36" fillId="24" borderId="0" xfId="0" applyNumberFormat="1" applyFont="1" applyFill="1" applyAlignment="1">
      <alignment horizontal="right"/>
    </xf>
    <xf numFmtId="169" fontId="0" fillId="0" borderId="0" xfId="0" applyFill="1" applyAlignment="1">
      <alignment horizontal="center"/>
    </xf>
    <xf numFmtId="9" fontId="37" fillId="0" borderId="0" xfId="0" applyNumberFormat="1" applyFont="1"/>
    <xf numFmtId="169" fontId="37" fillId="0" borderId="0" xfId="0" applyFont="1"/>
    <xf numFmtId="169" fontId="5" fillId="0" borderId="0" xfId="0" applyFont="1" applyAlignment="1">
      <alignment horizontal="left"/>
    </xf>
    <xf numFmtId="169" fontId="5" fillId="0" borderId="0" xfId="0" applyFont="1" applyAlignment="1"/>
    <xf numFmtId="167" fontId="5" fillId="24" borderId="0" xfId="0" applyNumberFormat="1" applyFont="1" applyFill="1"/>
    <xf numFmtId="169" fontId="0" fillId="0" borderId="0" xfId="0" applyAlignment="1">
      <alignment horizontal="right"/>
    </xf>
    <xf numFmtId="169" fontId="0" fillId="0" borderId="0" xfId="0" applyAlignment="1">
      <alignment horizontal="left"/>
    </xf>
    <xf numFmtId="169" fontId="5" fillId="0" borderId="0" xfId="0" applyNumberFormat="1" applyFont="1"/>
    <xf numFmtId="169" fontId="10" fillId="0" borderId="0" xfId="759" applyNumberFormat="1" applyAlignment="1" applyProtection="1">
      <alignment horizontal="right"/>
    </xf>
    <xf numFmtId="167" fontId="38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left"/>
    </xf>
    <xf numFmtId="169" fontId="39" fillId="0" borderId="0" xfId="0" applyFont="1"/>
    <xf numFmtId="169" fontId="5" fillId="0" borderId="0" xfId="0" applyFont="1" applyFill="1"/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right"/>
    </xf>
    <xf numFmtId="167" fontId="5" fillId="0" borderId="0" xfId="0" applyNumberFormat="1" applyFont="1" applyFill="1" applyAlignme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7" fontId="5" fillId="25" borderId="0" xfId="0" applyNumberFormat="1" applyFont="1" applyFill="1" applyAlignment="1">
      <alignment horizontal="center"/>
    </xf>
    <xf numFmtId="167" fontId="5" fillId="26" borderId="0" xfId="0" applyNumberFormat="1" applyFont="1" applyFill="1" applyAlignment="1">
      <alignment horizontal="center"/>
    </xf>
    <xf numFmtId="167" fontId="5" fillId="27" borderId="0" xfId="0" applyNumberFormat="1" applyFont="1" applyFill="1" applyAlignment="1">
      <alignment horizontal="center"/>
    </xf>
    <xf numFmtId="169" fontId="5" fillId="0" borderId="0" xfId="0" applyFont="1" applyFill="1" applyAlignment="1">
      <alignment horizontal="center"/>
    </xf>
    <xf numFmtId="169" fontId="37" fillId="0" borderId="0" xfId="0" applyFont="1" applyFill="1"/>
    <xf numFmtId="1" fontId="5" fillId="0" borderId="0" xfId="0" applyNumberFormat="1" applyFont="1" applyFill="1" applyAlignment="1">
      <alignment horizontal="center"/>
    </xf>
    <xf numFmtId="169" fontId="10" fillId="0" borderId="0" xfId="759" applyNumberFormat="1" applyFont="1" applyAlignment="1" applyProtection="1">
      <alignment horizontal="right"/>
    </xf>
    <xf numFmtId="169" fontId="0" fillId="0" borderId="10" xfId="0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9" fontId="0" fillId="0" borderId="0" xfId="0" applyBorder="1" applyAlignment="1">
      <alignment horizontal="center" wrapText="1"/>
    </xf>
    <xf numFmtId="169" fontId="5" fillId="0" borderId="0" xfId="0" applyNumberFormat="1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7" fontId="5" fillId="0" borderId="0" xfId="0" applyNumberFormat="1" applyFont="1" applyFill="1"/>
    <xf numFmtId="169" fontId="0" fillId="0" borderId="10" xfId="0" applyBorder="1" applyAlignment="1"/>
    <xf numFmtId="167" fontId="5" fillId="0" borderId="11" xfId="0" applyNumberFormat="1" applyFont="1" applyBorder="1" applyAlignment="1"/>
    <xf numFmtId="169" fontId="9" fillId="0" borderId="0" xfId="0" applyFont="1" applyAlignment="1"/>
    <xf numFmtId="169" fontId="0" fillId="0" borderId="0" xfId="0" applyFill="1" applyAlignment="1"/>
    <xf numFmtId="169" fontId="40" fillId="0" borderId="0" xfId="0" applyFont="1"/>
    <xf numFmtId="169" fontId="5" fillId="0" borderId="11" xfId="0" applyFont="1" applyBorder="1" applyAlignment="1">
      <alignment horizontal="center" vertical="center"/>
    </xf>
    <xf numFmtId="167" fontId="35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/>
    </xf>
    <xf numFmtId="169" fontId="42" fillId="0" borderId="0" xfId="0" applyFont="1" applyAlignment="1">
      <alignment horizontal="right"/>
    </xf>
    <xf numFmtId="167" fontId="42" fillId="0" borderId="0" xfId="0" applyNumberFormat="1" applyFont="1" applyAlignment="1">
      <alignment horizontal="right"/>
    </xf>
    <xf numFmtId="169" fontId="5" fillId="0" borderId="10" xfId="0" applyFont="1" applyBorder="1" applyAlignment="1">
      <alignment horizontal="center" vertical="center"/>
    </xf>
    <xf numFmtId="169" fontId="30" fillId="0" borderId="0" xfId="0" applyFont="1" applyFill="1"/>
    <xf numFmtId="167" fontId="37" fillId="0" borderId="0" xfId="0" applyNumberFormat="1" applyFont="1" applyFill="1" applyAlignment="1">
      <alignment horizontal="right"/>
    </xf>
    <xf numFmtId="167" fontId="37" fillId="0" borderId="0" xfId="0" applyNumberFormat="1" applyFont="1" applyFill="1"/>
    <xf numFmtId="9" fontId="37" fillId="0" borderId="0" xfId="0" applyNumberFormat="1" applyFont="1" applyFill="1"/>
    <xf numFmtId="169" fontId="36" fillId="0" borderId="0" xfId="0" applyFont="1"/>
    <xf numFmtId="0" fontId="5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0" xfId="0" applyNumberFormat="1" applyFont="1"/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5" fillId="0" borderId="0" xfId="0" applyNumberFormat="1" applyFont="1"/>
    <xf numFmtId="0" fontId="9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/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ill="1"/>
    <xf numFmtId="165" fontId="0" fillId="0" borderId="0" xfId="0" applyNumberFormat="1" applyFill="1"/>
    <xf numFmtId="165" fontId="5" fillId="0" borderId="0" xfId="0" applyNumberFormat="1" applyFont="1" applyFill="1" applyAlignment="1">
      <alignment horizontal="center"/>
    </xf>
    <xf numFmtId="169" fontId="5" fillId="0" borderId="0" xfId="0" applyFont="1" applyFill="1" applyAlignment="1">
      <alignment horizontal="right"/>
    </xf>
    <xf numFmtId="165" fontId="5" fillId="0" borderId="0" xfId="0" applyNumberFormat="1" applyFont="1" applyFill="1" applyAlignment="1"/>
    <xf numFmtId="14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right" vertical="center"/>
    </xf>
    <xf numFmtId="169" fontId="0" fillId="0" borderId="0" xfId="0" applyFill="1" applyAlignment="1">
      <alignment vertical="center"/>
    </xf>
    <xf numFmtId="169" fontId="0" fillId="0" borderId="0" xfId="0" applyFill="1" applyAlignment="1">
      <alignment horizontal="center" vertical="center"/>
    </xf>
    <xf numFmtId="169" fontId="5" fillId="0" borderId="0" xfId="0" applyFont="1" applyFill="1" applyAlignment="1">
      <alignment horizontal="center" vertical="center"/>
    </xf>
    <xf numFmtId="9" fontId="0" fillId="0" borderId="0" xfId="1305" applyFont="1"/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169" fontId="0" fillId="28" borderId="10" xfId="0" applyFill="1" applyBorder="1" applyAlignment="1">
      <alignment horizontal="right"/>
    </xf>
    <xf numFmtId="167" fontId="5" fillId="28" borderId="11" xfId="0" applyNumberFormat="1" applyFont="1" applyFill="1" applyBorder="1" applyAlignment="1">
      <alignment horizontal="right"/>
    </xf>
    <xf numFmtId="169" fontId="9" fillId="28" borderId="0" xfId="0" applyFont="1" applyFill="1" applyAlignment="1"/>
    <xf numFmtId="167" fontId="5" fillId="28" borderId="0" xfId="0" applyNumberFormat="1" applyFont="1" applyFill="1" applyAlignment="1"/>
    <xf numFmtId="167" fontId="37" fillId="28" borderId="0" xfId="0" applyNumberFormat="1" applyFont="1" applyFill="1" applyAlignment="1"/>
    <xf numFmtId="167" fontId="5" fillId="28" borderId="0" xfId="0" applyNumberFormat="1" applyFont="1" applyFill="1" applyBorder="1" applyAlignment="1">
      <alignment horizontal="right"/>
    </xf>
    <xf numFmtId="167" fontId="5" fillId="28" borderId="0" xfId="0" applyNumberFormat="1" applyFont="1" applyFill="1" applyAlignment="1">
      <alignment horizontal="right"/>
    </xf>
    <xf numFmtId="169" fontId="0" fillId="28" borderId="0" xfId="0" applyFill="1"/>
    <xf numFmtId="167" fontId="5" fillId="28" borderId="0" xfId="0" applyNumberFormat="1" applyFont="1" applyFill="1"/>
    <xf numFmtId="169" fontId="5" fillId="28" borderId="0" xfId="0" applyFont="1" applyFill="1" applyAlignment="1">
      <alignment horizontal="right"/>
    </xf>
    <xf numFmtId="167" fontId="36" fillId="28" borderId="0" xfId="0" applyNumberFormat="1" applyFont="1" applyFill="1" applyAlignment="1">
      <alignment horizontal="right"/>
    </xf>
    <xf numFmtId="170" fontId="0" fillId="28" borderId="0" xfId="1390" applyNumberFormat="1" applyFont="1" applyFill="1" applyAlignment="1">
      <alignment horizontal="right"/>
    </xf>
    <xf numFmtId="170" fontId="0" fillId="28" borderId="0" xfId="0" applyNumberFormat="1" applyFill="1" applyAlignment="1">
      <alignment horizontal="right"/>
    </xf>
    <xf numFmtId="164" fontId="5" fillId="28" borderId="0" xfId="0" applyNumberFormat="1" applyFont="1" applyFill="1" applyAlignment="1"/>
    <xf numFmtId="169" fontId="0" fillId="28" borderId="0" xfId="0" applyFill="1" applyAlignment="1"/>
    <xf numFmtId="166" fontId="5" fillId="28" borderId="0" xfId="0" applyNumberFormat="1" applyFont="1" applyFill="1" applyAlignment="1"/>
    <xf numFmtId="167" fontId="0" fillId="28" borderId="0" xfId="0" applyNumberFormat="1" applyFill="1" applyAlignment="1"/>
    <xf numFmtId="169" fontId="42" fillId="28" borderId="0" xfId="0" applyFont="1" applyFill="1" applyAlignment="1">
      <alignment horizontal="right"/>
    </xf>
    <xf numFmtId="167" fontId="41" fillId="28" borderId="0" xfId="0" applyNumberFormat="1" applyFont="1" applyFill="1" applyAlignment="1">
      <alignment horizontal="right"/>
    </xf>
    <xf numFmtId="168" fontId="41" fillId="28" borderId="0" xfId="0" applyNumberFormat="1" applyFont="1" applyFill="1" applyAlignment="1">
      <alignment horizontal="right"/>
    </xf>
    <xf numFmtId="167" fontId="42" fillId="28" borderId="0" xfId="0" applyNumberFormat="1" applyFont="1" applyFill="1" applyAlignment="1">
      <alignment horizontal="right"/>
    </xf>
    <xf numFmtId="169" fontId="0" fillId="28" borderId="0" xfId="0" applyFont="1" applyFill="1" applyAlignment="1">
      <alignment horizontal="right"/>
    </xf>
    <xf numFmtId="167" fontId="37" fillId="28" borderId="0" xfId="0" applyNumberFormat="1" applyFont="1" applyFill="1" applyAlignment="1">
      <alignment horizontal="right"/>
    </xf>
    <xf numFmtId="167" fontId="37" fillId="28" borderId="0" xfId="0" applyNumberFormat="1" applyFont="1" applyFill="1" applyAlignment="1">
      <alignment horizontal="center"/>
    </xf>
    <xf numFmtId="169" fontId="5" fillId="0" borderId="10" xfId="0" applyFont="1" applyBorder="1" applyAlignment="1">
      <alignment horizontal="center" vertical="center"/>
    </xf>
    <xf numFmtId="169" fontId="5" fillId="0" borderId="11" xfId="0" applyFont="1" applyBorder="1" applyAlignment="1">
      <alignment horizontal="center" vertical="center"/>
    </xf>
    <xf numFmtId="169" fontId="0" fillId="0" borderId="10" xfId="0" applyBorder="1" applyAlignment="1">
      <alignment horizontal="center" wrapText="1"/>
    </xf>
    <xf numFmtId="169" fontId="0" fillId="0" borderId="11" xfId="0" applyBorder="1" applyAlignment="1">
      <alignment horizontal="center" wrapText="1"/>
    </xf>
    <xf numFmtId="169" fontId="5" fillId="0" borderId="0" xfId="0" applyFont="1" applyAlignment="1">
      <alignment wrapText="1"/>
    </xf>
    <xf numFmtId="169" fontId="0" fillId="0" borderId="0" xfId="0" applyAlignment="1">
      <alignment wrapText="1"/>
    </xf>
    <xf numFmtId="169" fontId="5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169" fontId="39" fillId="0" borderId="0" xfId="0" applyFont="1" applyAlignment="1">
      <alignment horizontal="center"/>
    </xf>
    <xf numFmtId="169" fontId="9" fillId="0" borderId="0" xfId="0" applyFont="1" applyAlignment="1">
      <alignment horizontal="center"/>
    </xf>
    <xf numFmtId="169" fontId="4" fillId="0" borderId="0" xfId="0" applyFont="1" applyAlignment="1">
      <alignment horizontal="center"/>
    </xf>
  </cellXfs>
  <cellStyles count="1391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10" xfId="29"/>
    <cellStyle name="20% - Акцент2 11" xfId="30"/>
    <cellStyle name="20% - Акцент2 12" xfId="31"/>
    <cellStyle name="20% - Акцент2 13" xfId="32"/>
    <cellStyle name="20% - Акцент2 14" xfId="33"/>
    <cellStyle name="20% - Акцент2 15" xfId="34"/>
    <cellStyle name="20% - Акцент2 16" xfId="35"/>
    <cellStyle name="20% - Акцент2 17" xfId="36"/>
    <cellStyle name="20% - Акцент2 18" xfId="37"/>
    <cellStyle name="20% - Акцент2 19" xfId="38"/>
    <cellStyle name="20% - Акцент2 2" xfId="39"/>
    <cellStyle name="20% - Акцент2 20" xfId="40"/>
    <cellStyle name="20% - Акцент2 21" xfId="41"/>
    <cellStyle name="20% - Акцент2 22" xfId="42"/>
    <cellStyle name="20% - Акцент2 23" xfId="43"/>
    <cellStyle name="20% - Акцент2 24" xfId="44"/>
    <cellStyle name="20% - Акцент2 25" xfId="45"/>
    <cellStyle name="20% - Акцент2 26" xfId="46"/>
    <cellStyle name="20% - Акцент2 27" xfId="47"/>
    <cellStyle name="20% - Акцент2 28" xfId="48"/>
    <cellStyle name="20% - Акцент2 29" xfId="49"/>
    <cellStyle name="20% - Акцент2 3" xfId="50"/>
    <cellStyle name="20% - Акцент2 4" xfId="51"/>
    <cellStyle name="20% - Акцент2 5" xfId="52"/>
    <cellStyle name="20% - Акцент2 6" xfId="53"/>
    <cellStyle name="20% - Акцент2 7" xfId="54"/>
    <cellStyle name="20% - Акцент2 8" xfId="55"/>
    <cellStyle name="20% - Акцент2 9" xfId="56"/>
    <cellStyle name="20% - Акцент3 10" xfId="57"/>
    <cellStyle name="20% - Акцент3 11" xfId="58"/>
    <cellStyle name="20% - Акцент3 12" xfId="59"/>
    <cellStyle name="20% - Акцент3 13" xfId="60"/>
    <cellStyle name="20% - Акцент3 14" xfId="61"/>
    <cellStyle name="20% - Акцент3 15" xfId="62"/>
    <cellStyle name="20% - Акцент3 16" xfId="63"/>
    <cellStyle name="20% - Акцент3 17" xfId="64"/>
    <cellStyle name="20% - Акцент3 18" xfId="65"/>
    <cellStyle name="20% - Акцент3 19" xfId="66"/>
    <cellStyle name="20% - Акцент3 2" xfId="67"/>
    <cellStyle name="20% - Акцент3 20" xfId="68"/>
    <cellStyle name="20% - Акцент3 21" xfId="69"/>
    <cellStyle name="20% - Акцент3 22" xfId="70"/>
    <cellStyle name="20% - Акцент3 23" xfId="71"/>
    <cellStyle name="20% - Акцент3 24" xfId="72"/>
    <cellStyle name="20% - Акцент3 25" xfId="73"/>
    <cellStyle name="20% - Акцент3 26" xfId="74"/>
    <cellStyle name="20% - Акцент3 27" xfId="75"/>
    <cellStyle name="20% - Акцент3 28" xfId="76"/>
    <cellStyle name="20% - Акцент3 29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0" xfId="96"/>
    <cellStyle name="20% - Акцент4 21" xfId="97"/>
    <cellStyle name="20% - Акцент4 22" xfId="98"/>
    <cellStyle name="20% - Акцент4 23" xfId="99"/>
    <cellStyle name="20% - Акцент4 24" xfId="100"/>
    <cellStyle name="20% - Акцент4 25" xfId="101"/>
    <cellStyle name="20% - Акцент4 26" xfId="102"/>
    <cellStyle name="20% - Акцент4 27" xfId="103"/>
    <cellStyle name="20% - Акцент4 28" xfId="104"/>
    <cellStyle name="20% - Акцент4 29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- Акцент5 10" xfId="113"/>
    <cellStyle name="20% - Акцент5 11" xfId="114"/>
    <cellStyle name="20% - Акцент5 12" xfId="115"/>
    <cellStyle name="20% - Акцент5 13" xfId="116"/>
    <cellStyle name="20% - Акцент5 14" xfId="117"/>
    <cellStyle name="20% - Акцент5 15" xfId="118"/>
    <cellStyle name="20% - Акцент5 16" xfId="119"/>
    <cellStyle name="20% - Акцент5 17" xfId="120"/>
    <cellStyle name="20% - Акцент5 18" xfId="121"/>
    <cellStyle name="20% - Акцент5 19" xfId="122"/>
    <cellStyle name="20% - Акцент5 2" xfId="123"/>
    <cellStyle name="20% - Акцент5 20" xfId="124"/>
    <cellStyle name="20% - Акцент5 21" xfId="125"/>
    <cellStyle name="20% - Акцент5 22" xfId="126"/>
    <cellStyle name="20% - Акцент5 23" xfId="127"/>
    <cellStyle name="20% - Акцент5 24" xfId="128"/>
    <cellStyle name="20% - Акцент5 25" xfId="129"/>
    <cellStyle name="20% - Акцент5 26" xfId="130"/>
    <cellStyle name="20% - Акцент5 27" xfId="131"/>
    <cellStyle name="20% - Акцент5 28" xfId="132"/>
    <cellStyle name="20% - Акцент5 29" xfId="133"/>
    <cellStyle name="20% - Акцент5 3" xfId="134"/>
    <cellStyle name="20% - Акцент5 4" xfId="135"/>
    <cellStyle name="20% - Акцент5 5" xfId="136"/>
    <cellStyle name="20% - Акцент5 6" xfId="137"/>
    <cellStyle name="20% - Акцент5 7" xfId="138"/>
    <cellStyle name="20% - Акцент5 8" xfId="139"/>
    <cellStyle name="20% - Акцент5 9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14" xfId="145"/>
    <cellStyle name="20% - Акцент6 15" xfId="146"/>
    <cellStyle name="20% - Акцент6 16" xfId="147"/>
    <cellStyle name="20% - Акцент6 17" xfId="148"/>
    <cellStyle name="20% - Акцент6 18" xfId="149"/>
    <cellStyle name="20% - Акцент6 19" xfId="150"/>
    <cellStyle name="20% - Акцент6 2" xfId="151"/>
    <cellStyle name="20% - Акцент6 20" xfId="152"/>
    <cellStyle name="20% - Акцент6 21" xfId="153"/>
    <cellStyle name="20% - Акцент6 22" xfId="154"/>
    <cellStyle name="20% - Акцент6 23" xfId="155"/>
    <cellStyle name="20% - Акцент6 24" xfId="156"/>
    <cellStyle name="20% - Акцент6 25" xfId="157"/>
    <cellStyle name="20% - Акцент6 26" xfId="158"/>
    <cellStyle name="20% - Акцент6 27" xfId="159"/>
    <cellStyle name="20% - Акцент6 28" xfId="160"/>
    <cellStyle name="20% - Акцент6 29" xfId="161"/>
    <cellStyle name="20% - Акцент6 3" xfId="162"/>
    <cellStyle name="20% - Акцент6 4" xfId="163"/>
    <cellStyle name="20% - Акцент6 5" xfId="164"/>
    <cellStyle name="20% - Акцент6 6" xfId="165"/>
    <cellStyle name="20% - Акцент6 7" xfId="166"/>
    <cellStyle name="20% - Акцент6 8" xfId="167"/>
    <cellStyle name="20% - Акцент6 9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0" xfId="180"/>
    <cellStyle name="40% - Акцент1 21" xfId="181"/>
    <cellStyle name="40% - Акцент1 22" xfId="182"/>
    <cellStyle name="40% - Акцент1 23" xfId="183"/>
    <cellStyle name="40% - Акцент1 24" xfId="184"/>
    <cellStyle name="40% - Акцент1 25" xfId="185"/>
    <cellStyle name="40% - Акцент1 26" xfId="186"/>
    <cellStyle name="40% - Акцент1 27" xfId="187"/>
    <cellStyle name="40% - Акцент1 28" xfId="188"/>
    <cellStyle name="40% - Акцент1 29" xfId="189"/>
    <cellStyle name="40% - Акцент1 3" xfId="190"/>
    <cellStyle name="40% - Акцент1 4" xfId="191"/>
    <cellStyle name="40% - Акцент1 5" xfId="192"/>
    <cellStyle name="40% - Акцент1 6" xfId="193"/>
    <cellStyle name="40% - Акцент1 7" xfId="194"/>
    <cellStyle name="40% - Акцент1 8" xfId="195"/>
    <cellStyle name="40% - Акцент1 9" xfId="196"/>
    <cellStyle name="40% - Акцент2 10" xfId="197"/>
    <cellStyle name="40% - Акцент2 11" xfId="198"/>
    <cellStyle name="40% - Акцент2 12" xfId="199"/>
    <cellStyle name="40% - Акцент2 13" xfId="200"/>
    <cellStyle name="40% - Акцент2 14" xfId="201"/>
    <cellStyle name="40% - Акцент2 15" xfId="202"/>
    <cellStyle name="40% - Акцент2 16" xfId="203"/>
    <cellStyle name="40% - Акцент2 17" xfId="204"/>
    <cellStyle name="40% - Акцент2 18" xfId="205"/>
    <cellStyle name="40% - Акцент2 19" xfId="206"/>
    <cellStyle name="40% - Акцент2 2" xfId="207"/>
    <cellStyle name="40% - Акцент2 20" xfId="208"/>
    <cellStyle name="40% - Акцент2 21" xfId="209"/>
    <cellStyle name="40% - Акцент2 22" xfId="210"/>
    <cellStyle name="40% - Акцент2 23" xfId="211"/>
    <cellStyle name="40% - Акцент2 24" xfId="212"/>
    <cellStyle name="40% - Акцент2 25" xfId="213"/>
    <cellStyle name="40% - Акцент2 26" xfId="214"/>
    <cellStyle name="40% - Акцент2 27" xfId="215"/>
    <cellStyle name="40% - Акцент2 28" xfId="216"/>
    <cellStyle name="40% - Акцент2 29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- Акцент3 10" xfId="225"/>
    <cellStyle name="40% - Акцент3 11" xfId="226"/>
    <cellStyle name="40% - Акцент3 12" xfId="227"/>
    <cellStyle name="40% - Акцент3 13" xfId="228"/>
    <cellStyle name="40% - Акцент3 14" xfId="229"/>
    <cellStyle name="40% - Акцент3 15" xfId="230"/>
    <cellStyle name="40% - Акцент3 16" xfId="231"/>
    <cellStyle name="40% - Акцент3 17" xfId="232"/>
    <cellStyle name="40% - Акцент3 18" xfId="233"/>
    <cellStyle name="40% - Акцент3 19" xfId="234"/>
    <cellStyle name="40% - Акцент3 2" xfId="235"/>
    <cellStyle name="40% - Акцент3 20" xfId="236"/>
    <cellStyle name="40% - Акцент3 21" xfId="237"/>
    <cellStyle name="40% - Акцент3 22" xfId="238"/>
    <cellStyle name="40% - Акцент3 23" xfId="239"/>
    <cellStyle name="40% - Акцент3 24" xfId="240"/>
    <cellStyle name="40% - Акцент3 25" xfId="241"/>
    <cellStyle name="40% - Акцент3 26" xfId="242"/>
    <cellStyle name="40% - Акцент3 27" xfId="243"/>
    <cellStyle name="40% - Акцент3 28" xfId="244"/>
    <cellStyle name="40% - Акцент3 29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0" xfId="264"/>
    <cellStyle name="40% - Акцент4 21" xfId="265"/>
    <cellStyle name="40% - Акцент4 22" xfId="266"/>
    <cellStyle name="40% - Акцент4 23" xfId="267"/>
    <cellStyle name="40% - Акцент4 24" xfId="268"/>
    <cellStyle name="40% - Акцент4 25" xfId="269"/>
    <cellStyle name="40% - Акцент4 26" xfId="270"/>
    <cellStyle name="40% - Акцент4 27" xfId="271"/>
    <cellStyle name="40% - Акцент4 28" xfId="272"/>
    <cellStyle name="40% - Акцент4 29" xfId="273"/>
    <cellStyle name="40% - Акцент4 3" xfId="274"/>
    <cellStyle name="40% - Акцент4 4" xfId="275"/>
    <cellStyle name="40% - Акцент4 5" xfId="276"/>
    <cellStyle name="40% - Акцент4 6" xfId="277"/>
    <cellStyle name="40% - Акцент4 7" xfId="278"/>
    <cellStyle name="40% - Акцент4 8" xfId="279"/>
    <cellStyle name="40% - Акцент4 9" xfId="280"/>
    <cellStyle name="40% - Акцент5 10" xfId="281"/>
    <cellStyle name="40% - Акцент5 11" xfId="282"/>
    <cellStyle name="40% - Акцент5 12" xfId="283"/>
    <cellStyle name="40% - Акцент5 13" xfId="284"/>
    <cellStyle name="40% - Акцент5 14" xfId="285"/>
    <cellStyle name="40% - Акцент5 15" xfId="286"/>
    <cellStyle name="40% - Акцент5 16" xfId="287"/>
    <cellStyle name="40% - Акцент5 17" xfId="288"/>
    <cellStyle name="40% - Акцент5 18" xfId="289"/>
    <cellStyle name="40% - Акцент5 19" xfId="290"/>
    <cellStyle name="40% - Акцент5 2" xfId="291"/>
    <cellStyle name="40% - Акцент5 20" xfId="292"/>
    <cellStyle name="40% - Акцент5 21" xfId="293"/>
    <cellStyle name="40% - Акцент5 22" xfId="294"/>
    <cellStyle name="40% - Акцент5 23" xfId="295"/>
    <cellStyle name="40% - Акцент5 24" xfId="296"/>
    <cellStyle name="40% - Акцент5 25" xfId="297"/>
    <cellStyle name="40% - Акцент5 26" xfId="298"/>
    <cellStyle name="40% - Акцент5 27" xfId="299"/>
    <cellStyle name="40% - Акцент5 28" xfId="300"/>
    <cellStyle name="40% - Акцент5 29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5 9" xfId="308"/>
    <cellStyle name="40% - Акцент6 10" xfId="309"/>
    <cellStyle name="40% - Акцент6 11" xfId="310"/>
    <cellStyle name="40% - Акцент6 12" xfId="311"/>
    <cellStyle name="40% - Акцент6 13" xfId="312"/>
    <cellStyle name="40% - Акцент6 14" xfId="313"/>
    <cellStyle name="40% - Акцент6 15" xfId="314"/>
    <cellStyle name="40% - Акцент6 16" xfId="315"/>
    <cellStyle name="40% - Акцент6 17" xfId="316"/>
    <cellStyle name="40% - Акцент6 18" xfId="317"/>
    <cellStyle name="40% - Акцент6 19" xfId="318"/>
    <cellStyle name="40% - Акцент6 2" xfId="319"/>
    <cellStyle name="40% - Акцент6 20" xfId="320"/>
    <cellStyle name="40% - Акцент6 21" xfId="321"/>
    <cellStyle name="40% - Акцент6 22" xfId="322"/>
    <cellStyle name="40% - Акцент6 23" xfId="323"/>
    <cellStyle name="40% - Акцент6 24" xfId="324"/>
    <cellStyle name="40% - Акцент6 25" xfId="325"/>
    <cellStyle name="40% - Акцент6 26" xfId="326"/>
    <cellStyle name="40% - Акцент6 27" xfId="327"/>
    <cellStyle name="40% - Акцент6 28" xfId="328"/>
    <cellStyle name="40% - Акцент6 29" xfId="329"/>
    <cellStyle name="40% - Акцент6 3" xfId="330"/>
    <cellStyle name="40% - Акцент6 4" xfId="331"/>
    <cellStyle name="40% - Акцент6 5" xfId="332"/>
    <cellStyle name="40% - Акцент6 6" xfId="333"/>
    <cellStyle name="40% - Акцент6 7" xfId="334"/>
    <cellStyle name="40% - Акцент6 8" xfId="335"/>
    <cellStyle name="40% - Акцент6 9" xfId="336"/>
    <cellStyle name="60% - Акцент1 10" xfId="337"/>
    <cellStyle name="60% - Акцент1 11" xfId="338"/>
    <cellStyle name="60% - Акцент1 12" xfId="339"/>
    <cellStyle name="60% - Акцент1 13" xfId="340"/>
    <cellStyle name="60% - Акцент1 14" xfId="341"/>
    <cellStyle name="60% - Акцент1 15" xfId="342"/>
    <cellStyle name="60% - Акцент1 16" xfId="343"/>
    <cellStyle name="60% - Акцент1 17" xfId="344"/>
    <cellStyle name="60% - Акцент1 18" xfId="345"/>
    <cellStyle name="60% - Акцент1 19" xfId="346"/>
    <cellStyle name="60% - Акцент1 2" xfId="347"/>
    <cellStyle name="60% - Акцент1 20" xfId="348"/>
    <cellStyle name="60% - Акцент1 21" xfId="349"/>
    <cellStyle name="60% - Акцент1 22" xfId="350"/>
    <cellStyle name="60% - Акцент1 23" xfId="351"/>
    <cellStyle name="60% - Акцент1 24" xfId="352"/>
    <cellStyle name="60% - Акцент1 25" xfId="353"/>
    <cellStyle name="60% - Акцент1 26" xfId="354"/>
    <cellStyle name="60% - Акцент1 27" xfId="355"/>
    <cellStyle name="60% - Акцент1 28" xfId="356"/>
    <cellStyle name="60% - Акцент1 29" xfId="357"/>
    <cellStyle name="60% - Акцент1 3" xfId="358"/>
    <cellStyle name="60% - Акцент1 4" xfId="359"/>
    <cellStyle name="60% - Акцент1 5" xfId="360"/>
    <cellStyle name="60% - Акцент1 6" xfId="361"/>
    <cellStyle name="60% - Акцент1 7" xfId="362"/>
    <cellStyle name="60% - Акцент1 8" xfId="363"/>
    <cellStyle name="60% - Акцент1 9" xfId="364"/>
    <cellStyle name="60% - Акцент2 10" xfId="365"/>
    <cellStyle name="60% - Акцент2 11" xfId="366"/>
    <cellStyle name="60% - Акцент2 12" xfId="367"/>
    <cellStyle name="60% - Акцент2 13" xfId="368"/>
    <cellStyle name="60% - Акцент2 14" xfId="369"/>
    <cellStyle name="60% - Акцент2 15" xfId="370"/>
    <cellStyle name="60% - Акцент2 16" xfId="371"/>
    <cellStyle name="60% - Акцент2 17" xfId="372"/>
    <cellStyle name="60% - Акцент2 18" xfId="373"/>
    <cellStyle name="60% - Акцент2 19" xfId="374"/>
    <cellStyle name="60% - Акцент2 2" xfId="375"/>
    <cellStyle name="60% - Акцент2 20" xfId="376"/>
    <cellStyle name="60% - Акцент2 21" xfId="377"/>
    <cellStyle name="60% - Акцент2 22" xfId="378"/>
    <cellStyle name="60% - Акцент2 23" xfId="379"/>
    <cellStyle name="60% - Акцент2 24" xfId="380"/>
    <cellStyle name="60% - Акцент2 25" xfId="381"/>
    <cellStyle name="60% - Акцент2 26" xfId="382"/>
    <cellStyle name="60% - Акцент2 27" xfId="383"/>
    <cellStyle name="60% - Акцент2 28" xfId="384"/>
    <cellStyle name="60% - Акцент2 29" xfId="385"/>
    <cellStyle name="60% - Акцент2 3" xfId="386"/>
    <cellStyle name="60% - Акцент2 4" xfId="387"/>
    <cellStyle name="60% - Акцент2 5" xfId="388"/>
    <cellStyle name="60% - Акцент2 6" xfId="389"/>
    <cellStyle name="60% - Акцент2 7" xfId="390"/>
    <cellStyle name="60% - Акцент2 8" xfId="391"/>
    <cellStyle name="60% - Акцент2 9" xfId="392"/>
    <cellStyle name="60% - Акцент3 10" xfId="393"/>
    <cellStyle name="60% - Акцент3 11" xfId="394"/>
    <cellStyle name="60% - Акцент3 12" xfId="395"/>
    <cellStyle name="60% - Акцент3 13" xfId="396"/>
    <cellStyle name="60% - Акцент3 14" xfId="397"/>
    <cellStyle name="60% - Акцент3 15" xfId="398"/>
    <cellStyle name="60% - Акцент3 16" xfId="399"/>
    <cellStyle name="60% - Акцент3 17" xfId="400"/>
    <cellStyle name="60% - Акцент3 18" xfId="401"/>
    <cellStyle name="60% - Акцент3 19" xfId="402"/>
    <cellStyle name="60% - Акцент3 2" xfId="403"/>
    <cellStyle name="60% - Акцент3 20" xfId="404"/>
    <cellStyle name="60% - Акцент3 21" xfId="405"/>
    <cellStyle name="60% - Акцент3 22" xfId="406"/>
    <cellStyle name="60% - Акцент3 23" xfId="407"/>
    <cellStyle name="60% - Акцент3 24" xfId="408"/>
    <cellStyle name="60% - Акцент3 25" xfId="409"/>
    <cellStyle name="60% - Акцент3 26" xfId="410"/>
    <cellStyle name="60% - Акцент3 27" xfId="411"/>
    <cellStyle name="60% - Акцент3 28" xfId="412"/>
    <cellStyle name="60% - Акцент3 29" xfId="413"/>
    <cellStyle name="60% - Акцент3 3" xfId="414"/>
    <cellStyle name="60% - Акцент3 4" xfId="415"/>
    <cellStyle name="60% - Акцент3 5" xfId="416"/>
    <cellStyle name="60% - Акцент3 6" xfId="417"/>
    <cellStyle name="60% - Акцент3 7" xfId="418"/>
    <cellStyle name="60% - Акцент3 8" xfId="419"/>
    <cellStyle name="60% - Акцент3 9" xfId="420"/>
    <cellStyle name="60% - Акцент4 10" xfId="421"/>
    <cellStyle name="60% - Акцент4 11" xfId="422"/>
    <cellStyle name="60% - Акцент4 12" xfId="423"/>
    <cellStyle name="60% - Акцент4 13" xfId="424"/>
    <cellStyle name="60% - Акцент4 14" xfId="425"/>
    <cellStyle name="60% - Акцент4 15" xfId="426"/>
    <cellStyle name="60% - Акцент4 16" xfId="427"/>
    <cellStyle name="60% - Акцент4 17" xfId="428"/>
    <cellStyle name="60% - Акцент4 18" xfId="429"/>
    <cellStyle name="60% - Акцент4 19" xfId="430"/>
    <cellStyle name="60% - Акцент4 2" xfId="431"/>
    <cellStyle name="60% - Акцент4 20" xfId="432"/>
    <cellStyle name="60% - Акцент4 21" xfId="433"/>
    <cellStyle name="60% - Акцент4 22" xfId="434"/>
    <cellStyle name="60% - Акцент4 23" xfId="435"/>
    <cellStyle name="60% - Акцент4 24" xfId="436"/>
    <cellStyle name="60% - Акцент4 25" xfId="437"/>
    <cellStyle name="60% - Акцент4 26" xfId="438"/>
    <cellStyle name="60% - Акцент4 27" xfId="439"/>
    <cellStyle name="60% - Акцент4 28" xfId="440"/>
    <cellStyle name="60% - Акцент4 29" xfId="441"/>
    <cellStyle name="60% - Акцент4 3" xfId="442"/>
    <cellStyle name="60% - Акцент4 4" xfId="443"/>
    <cellStyle name="60% - Акцент4 5" xfId="444"/>
    <cellStyle name="60% - Акцент4 6" xfId="445"/>
    <cellStyle name="60% - Акцент4 7" xfId="446"/>
    <cellStyle name="60% - Акцент4 8" xfId="447"/>
    <cellStyle name="60% - Акцент4 9" xfId="448"/>
    <cellStyle name="60% - Акцент5 10" xfId="449"/>
    <cellStyle name="60% - Акцент5 11" xfId="450"/>
    <cellStyle name="60% - Акцент5 12" xfId="451"/>
    <cellStyle name="60% - Акцент5 13" xfId="452"/>
    <cellStyle name="60% - Акцент5 14" xfId="453"/>
    <cellStyle name="60% - Акцент5 15" xfId="454"/>
    <cellStyle name="60% - Акцент5 16" xfId="455"/>
    <cellStyle name="60% - Акцент5 17" xfId="456"/>
    <cellStyle name="60% - Акцент5 18" xfId="457"/>
    <cellStyle name="60% - Акцент5 19" xfId="458"/>
    <cellStyle name="60% - Акцент5 2" xfId="459"/>
    <cellStyle name="60% - Акцент5 20" xfId="460"/>
    <cellStyle name="60% - Акцент5 21" xfId="461"/>
    <cellStyle name="60% - Акцент5 22" xfId="462"/>
    <cellStyle name="60% - Акцент5 23" xfId="463"/>
    <cellStyle name="60% - Акцент5 24" xfId="464"/>
    <cellStyle name="60% - Акцент5 25" xfId="465"/>
    <cellStyle name="60% - Акцент5 26" xfId="466"/>
    <cellStyle name="60% - Акцент5 27" xfId="467"/>
    <cellStyle name="60% - Акцент5 28" xfId="468"/>
    <cellStyle name="60% - Акцент5 29" xfId="469"/>
    <cellStyle name="60% - Акцент5 3" xfId="470"/>
    <cellStyle name="60% - Акцент5 4" xfId="471"/>
    <cellStyle name="60% - Акцент5 5" xfId="472"/>
    <cellStyle name="60% - Акцент5 6" xfId="473"/>
    <cellStyle name="60% - Акцент5 7" xfId="474"/>
    <cellStyle name="60% - Акцент5 8" xfId="475"/>
    <cellStyle name="60% - Акцент5 9" xfId="476"/>
    <cellStyle name="60% - Акцент6 10" xfId="477"/>
    <cellStyle name="60% - Акцент6 11" xfId="478"/>
    <cellStyle name="60% - Акцент6 12" xfId="479"/>
    <cellStyle name="60% - Акцент6 13" xfId="480"/>
    <cellStyle name="60% - Акцент6 14" xfId="481"/>
    <cellStyle name="60% - Акцент6 15" xfId="482"/>
    <cellStyle name="60% - Акцент6 16" xfId="483"/>
    <cellStyle name="60% - Акцент6 17" xfId="484"/>
    <cellStyle name="60% - Акцент6 18" xfId="485"/>
    <cellStyle name="60% - Акцент6 19" xfId="486"/>
    <cellStyle name="60% - Акцент6 2" xfId="487"/>
    <cellStyle name="60% - Акцент6 20" xfId="488"/>
    <cellStyle name="60% - Акцент6 21" xfId="489"/>
    <cellStyle name="60% - Акцент6 22" xfId="490"/>
    <cellStyle name="60% - Акцент6 23" xfId="491"/>
    <cellStyle name="60% - Акцент6 24" xfId="492"/>
    <cellStyle name="60% - Акцент6 25" xfId="493"/>
    <cellStyle name="60% - Акцент6 26" xfId="494"/>
    <cellStyle name="60% - Акцент6 27" xfId="495"/>
    <cellStyle name="60% - Акцент6 28" xfId="496"/>
    <cellStyle name="60% - Акцент6 29" xfId="497"/>
    <cellStyle name="60% - Акцент6 3" xfId="498"/>
    <cellStyle name="60% - Акцент6 4" xfId="499"/>
    <cellStyle name="60% - Акцент6 5" xfId="500"/>
    <cellStyle name="60% - Акцент6 6" xfId="501"/>
    <cellStyle name="60% - Акцент6 7" xfId="502"/>
    <cellStyle name="60% - Акцент6 8" xfId="503"/>
    <cellStyle name="60% - Акцент6 9" xfId="504"/>
    <cellStyle name="dir" xfId="505"/>
    <cellStyle name="hot dir" xfId="506"/>
    <cellStyle name="Акцент1 10" xfId="507"/>
    <cellStyle name="Акцент1 11" xfId="508"/>
    <cellStyle name="Акцент1 12" xfId="509"/>
    <cellStyle name="Акцент1 13" xfId="510"/>
    <cellStyle name="Акцент1 14" xfId="511"/>
    <cellStyle name="Акцент1 15" xfId="512"/>
    <cellStyle name="Акцент1 16" xfId="513"/>
    <cellStyle name="Акцент1 17" xfId="514"/>
    <cellStyle name="Акцент1 18" xfId="515"/>
    <cellStyle name="Акцент1 19" xfId="516"/>
    <cellStyle name="Акцент1 2" xfId="517"/>
    <cellStyle name="Акцент1 20" xfId="518"/>
    <cellStyle name="Акцент1 21" xfId="519"/>
    <cellStyle name="Акцент1 22" xfId="520"/>
    <cellStyle name="Акцент1 23" xfId="521"/>
    <cellStyle name="Акцент1 24" xfId="522"/>
    <cellStyle name="Акцент1 25" xfId="523"/>
    <cellStyle name="Акцент1 26" xfId="524"/>
    <cellStyle name="Акцент1 27" xfId="525"/>
    <cellStyle name="Акцент1 28" xfId="526"/>
    <cellStyle name="Акцент1 29" xfId="527"/>
    <cellStyle name="Акцент1 3" xfId="528"/>
    <cellStyle name="Акцент1 4" xfId="529"/>
    <cellStyle name="Акцент1 5" xfId="530"/>
    <cellStyle name="Акцент1 6" xfId="531"/>
    <cellStyle name="Акцент1 7" xfId="532"/>
    <cellStyle name="Акцент1 8" xfId="533"/>
    <cellStyle name="Акцент1 9" xfId="534"/>
    <cellStyle name="Акцент2 10" xfId="535"/>
    <cellStyle name="Акцент2 11" xfId="536"/>
    <cellStyle name="Акцент2 12" xfId="537"/>
    <cellStyle name="Акцент2 13" xfId="538"/>
    <cellStyle name="Акцент2 14" xfId="539"/>
    <cellStyle name="Акцент2 15" xfId="540"/>
    <cellStyle name="Акцент2 16" xfId="541"/>
    <cellStyle name="Акцент2 17" xfId="542"/>
    <cellStyle name="Акцент2 18" xfId="543"/>
    <cellStyle name="Акцент2 19" xfId="544"/>
    <cellStyle name="Акцент2 2" xfId="545"/>
    <cellStyle name="Акцент2 20" xfId="546"/>
    <cellStyle name="Акцент2 21" xfId="547"/>
    <cellStyle name="Акцент2 22" xfId="548"/>
    <cellStyle name="Акцент2 23" xfId="549"/>
    <cellStyle name="Акцент2 24" xfId="550"/>
    <cellStyle name="Акцент2 25" xfId="551"/>
    <cellStyle name="Акцент2 26" xfId="552"/>
    <cellStyle name="Акцент2 27" xfId="553"/>
    <cellStyle name="Акцент2 28" xfId="554"/>
    <cellStyle name="Акцент2 29" xfId="555"/>
    <cellStyle name="Акцент2 3" xfId="556"/>
    <cellStyle name="Акцент2 4" xfId="557"/>
    <cellStyle name="Акцент2 5" xfId="558"/>
    <cellStyle name="Акцент2 6" xfId="559"/>
    <cellStyle name="Акцент2 7" xfId="560"/>
    <cellStyle name="Акцент2 8" xfId="561"/>
    <cellStyle name="Акцент2 9" xfId="562"/>
    <cellStyle name="Акцент3 10" xfId="563"/>
    <cellStyle name="Акцент3 11" xfId="564"/>
    <cellStyle name="Акцент3 12" xfId="565"/>
    <cellStyle name="Акцент3 13" xfId="566"/>
    <cellStyle name="Акцент3 14" xfId="567"/>
    <cellStyle name="Акцент3 15" xfId="568"/>
    <cellStyle name="Акцент3 16" xfId="569"/>
    <cellStyle name="Акцент3 17" xfId="570"/>
    <cellStyle name="Акцент3 18" xfId="571"/>
    <cellStyle name="Акцент3 19" xfId="572"/>
    <cellStyle name="Акцент3 2" xfId="573"/>
    <cellStyle name="Акцент3 20" xfId="574"/>
    <cellStyle name="Акцент3 21" xfId="575"/>
    <cellStyle name="Акцент3 22" xfId="576"/>
    <cellStyle name="Акцент3 23" xfId="577"/>
    <cellStyle name="Акцент3 24" xfId="578"/>
    <cellStyle name="Акцент3 25" xfId="579"/>
    <cellStyle name="Акцент3 26" xfId="580"/>
    <cellStyle name="Акцент3 27" xfId="581"/>
    <cellStyle name="Акцент3 28" xfId="582"/>
    <cellStyle name="Акцент3 29" xfId="583"/>
    <cellStyle name="Акцент3 3" xfId="584"/>
    <cellStyle name="Акцент3 4" xfId="585"/>
    <cellStyle name="Акцент3 5" xfId="586"/>
    <cellStyle name="Акцент3 6" xfId="587"/>
    <cellStyle name="Акцент3 7" xfId="588"/>
    <cellStyle name="Акцент3 8" xfId="589"/>
    <cellStyle name="Акцент3 9" xfId="590"/>
    <cellStyle name="Акцент4 10" xfId="591"/>
    <cellStyle name="Акцент4 11" xfId="592"/>
    <cellStyle name="Акцент4 12" xfId="593"/>
    <cellStyle name="Акцент4 13" xfId="594"/>
    <cellStyle name="Акцент4 14" xfId="595"/>
    <cellStyle name="Акцент4 15" xfId="596"/>
    <cellStyle name="Акцент4 16" xfId="597"/>
    <cellStyle name="Акцент4 17" xfId="598"/>
    <cellStyle name="Акцент4 18" xfId="599"/>
    <cellStyle name="Акцент4 19" xfId="600"/>
    <cellStyle name="Акцент4 2" xfId="601"/>
    <cellStyle name="Акцент4 20" xfId="602"/>
    <cellStyle name="Акцент4 21" xfId="603"/>
    <cellStyle name="Акцент4 22" xfId="604"/>
    <cellStyle name="Акцент4 23" xfId="605"/>
    <cellStyle name="Акцент4 24" xfId="606"/>
    <cellStyle name="Акцент4 25" xfId="607"/>
    <cellStyle name="Акцент4 26" xfId="608"/>
    <cellStyle name="Акцент4 27" xfId="609"/>
    <cellStyle name="Акцент4 28" xfId="610"/>
    <cellStyle name="Акцент4 29" xfId="611"/>
    <cellStyle name="Акцент4 3" xfId="612"/>
    <cellStyle name="Акцент4 4" xfId="613"/>
    <cellStyle name="Акцент4 5" xfId="614"/>
    <cellStyle name="Акцент4 6" xfId="615"/>
    <cellStyle name="Акцент4 7" xfId="616"/>
    <cellStyle name="Акцент4 8" xfId="617"/>
    <cellStyle name="Акцент4 9" xfId="618"/>
    <cellStyle name="Акцент5 10" xfId="619"/>
    <cellStyle name="Акцент5 11" xfId="620"/>
    <cellStyle name="Акцент5 12" xfId="621"/>
    <cellStyle name="Акцент5 13" xfId="622"/>
    <cellStyle name="Акцент5 14" xfId="623"/>
    <cellStyle name="Акцент5 15" xfId="624"/>
    <cellStyle name="Акцент5 16" xfId="625"/>
    <cellStyle name="Акцент5 17" xfId="626"/>
    <cellStyle name="Акцент5 18" xfId="627"/>
    <cellStyle name="Акцент5 19" xfId="628"/>
    <cellStyle name="Акцент5 2" xfId="629"/>
    <cellStyle name="Акцент5 20" xfId="630"/>
    <cellStyle name="Акцент5 21" xfId="631"/>
    <cellStyle name="Акцент5 22" xfId="632"/>
    <cellStyle name="Акцент5 23" xfId="633"/>
    <cellStyle name="Акцент5 24" xfId="634"/>
    <cellStyle name="Акцент5 25" xfId="635"/>
    <cellStyle name="Акцент5 26" xfId="636"/>
    <cellStyle name="Акцент5 27" xfId="637"/>
    <cellStyle name="Акцент5 28" xfId="638"/>
    <cellStyle name="Акцент5 29" xfId="639"/>
    <cellStyle name="Акцент5 3" xfId="640"/>
    <cellStyle name="Акцент5 4" xfId="641"/>
    <cellStyle name="Акцент5 5" xfId="642"/>
    <cellStyle name="Акцент5 6" xfId="643"/>
    <cellStyle name="Акцент5 7" xfId="644"/>
    <cellStyle name="Акцент5 8" xfId="645"/>
    <cellStyle name="Акцент5 9" xfId="646"/>
    <cellStyle name="Акцент6 10" xfId="647"/>
    <cellStyle name="Акцент6 11" xfId="648"/>
    <cellStyle name="Акцент6 12" xfId="649"/>
    <cellStyle name="Акцент6 13" xfId="650"/>
    <cellStyle name="Акцент6 14" xfId="651"/>
    <cellStyle name="Акцент6 15" xfId="652"/>
    <cellStyle name="Акцент6 16" xfId="653"/>
    <cellStyle name="Акцент6 17" xfId="654"/>
    <cellStyle name="Акцент6 18" xfId="655"/>
    <cellStyle name="Акцент6 19" xfId="656"/>
    <cellStyle name="Акцент6 2" xfId="657"/>
    <cellStyle name="Акцент6 20" xfId="658"/>
    <cellStyle name="Акцент6 21" xfId="659"/>
    <cellStyle name="Акцент6 22" xfId="660"/>
    <cellStyle name="Акцент6 23" xfId="661"/>
    <cellStyle name="Акцент6 24" xfId="662"/>
    <cellStyle name="Акцент6 25" xfId="663"/>
    <cellStyle name="Акцент6 26" xfId="664"/>
    <cellStyle name="Акцент6 27" xfId="665"/>
    <cellStyle name="Акцент6 28" xfId="666"/>
    <cellStyle name="Акцент6 29" xfId="667"/>
    <cellStyle name="Акцент6 3" xfId="668"/>
    <cellStyle name="Акцент6 4" xfId="669"/>
    <cellStyle name="Акцент6 5" xfId="670"/>
    <cellStyle name="Акцент6 6" xfId="671"/>
    <cellStyle name="Акцент6 7" xfId="672"/>
    <cellStyle name="Акцент6 8" xfId="673"/>
    <cellStyle name="Акцент6 9" xfId="674"/>
    <cellStyle name="Ввод  10" xfId="675"/>
    <cellStyle name="Ввод  11" xfId="676"/>
    <cellStyle name="Ввод  12" xfId="677"/>
    <cellStyle name="Ввод  13" xfId="678"/>
    <cellStyle name="Ввод  14" xfId="679"/>
    <cellStyle name="Ввод  15" xfId="680"/>
    <cellStyle name="Ввод  16" xfId="681"/>
    <cellStyle name="Ввод  17" xfId="682"/>
    <cellStyle name="Ввод  18" xfId="683"/>
    <cellStyle name="Ввод  19" xfId="684"/>
    <cellStyle name="Ввод  2" xfId="685"/>
    <cellStyle name="Ввод  20" xfId="686"/>
    <cellStyle name="Ввод  21" xfId="687"/>
    <cellStyle name="Ввод  22" xfId="688"/>
    <cellStyle name="Ввод  23" xfId="689"/>
    <cellStyle name="Ввод  24" xfId="690"/>
    <cellStyle name="Ввод  25" xfId="691"/>
    <cellStyle name="Ввод  26" xfId="692"/>
    <cellStyle name="Ввод  27" xfId="693"/>
    <cellStyle name="Ввод  28" xfId="694"/>
    <cellStyle name="Ввод  29" xfId="695"/>
    <cellStyle name="Ввод  3" xfId="696"/>
    <cellStyle name="Ввод  4" xfId="697"/>
    <cellStyle name="Ввод  5" xfId="698"/>
    <cellStyle name="Ввод  6" xfId="699"/>
    <cellStyle name="Ввод  7" xfId="700"/>
    <cellStyle name="Ввод  8" xfId="701"/>
    <cellStyle name="Ввод  9" xfId="702"/>
    <cellStyle name="Вывод 10" xfId="703"/>
    <cellStyle name="Вывод 11" xfId="704"/>
    <cellStyle name="Вывод 12" xfId="705"/>
    <cellStyle name="Вывод 13" xfId="706"/>
    <cellStyle name="Вывод 14" xfId="707"/>
    <cellStyle name="Вывод 15" xfId="708"/>
    <cellStyle name="Вывод 16" xfId="709"/>
    <cellStyle name="Вывод 17" xfId="710"/>
    <cellStyle name="Вывод 18" xfId="711"/>
    <cellStyle name="Вывод 19" xfId="712"/>
    <cellStyle name="Вывод 2" xfId="713"/>
    <cellStyle name="Вывод 20" xfId="714"/>
    <cellStyle name="Вывод 21" xfId="715"/>
    <cellStyle name="Вывод 22" xfId="716"/>
    <cellStyle name="Вывод 23" xfId="717"/>
    <cellStyle name="Вывод 24" xfId="718"/>
    <cellStyle name="Вывод 25" xfId="719"/>
    <cellStyle name="Вывод 26" xfId="720"/>
    <cellStyle name="Вывод 27" xfId="721"/>
    <cellStyle name="Вывод 28" xfId="722"/>
    <cellStyle name="Вывод 29" xfId="723"/>
    <cellStyle name="Вывод 3" xfId="724"/>
    <cellStyle name="Вывод 4" xfId="725"/>
    <cellStyle name="Вывод 5" xfId="726"/>
    <cellStyle name="Вывод 6" xfId="727"/>
    <cellStyle name="Вывод 7" xfId="728"/>
    <cellStyle name="Вывод 8" xfId="729"/>
    <cellStyle name="Вывод 9" xfId="730"/>
    <cellStyle name="Вычисление 10" xfId="731"/>
    <cellStyle name="Вычисление 11" xfId="732"/>
    <cellStyle name="Вычисление 12" xfId="733"/>
    <cellStyle name="Вычисление 13" xfId="734"/>
    <cellStyle name="Вычисление 14" xfId="735"/>
    <cellStyle name="Вычисление 15" xfId="736"/>
    <cellStyle name="Вычисление 16" xfId="737"/>
    <cellStyle name="Вычисление 17" xfId="738"/>
    <cellStyle name="Вычисление 18" xfId="739"/>
    <cellStyle name="Вычисление 19" xfId="740"/>
    <cellStyle name="Вычисление 2" xfId="741"/>
    <cellStyle name="Вычисление 20" xfId="742"/>
    <cellStyle name="Вычисление 21" xfId="743"/>
    <cellStyle name="Вычисление 22" xfId="744"/>
    <cellStyle name="Вычисление 23" xfId="745"/>
    <cellStyle name="Вычисление 24" xfId="746"/>
    <cellStyle name="Вычисление 25" xfId="747"/>
    <cellStyle name="Вычисление 26" xfId="748"/>
    <cellStyle name="Вычисление 27" xfId="749"/>
    <cellStyle name="Вычисление 28" xfId="750"/>
    <cellStyle name="Вычисление 29" xfId="751"/>
    <cellStyle name="Вычисление 3" xfId="752"/>
    <cellStyle name="Вычисление 4" xfId="753"/>
    <cellStyle name="Вычисление 5" xfId="754"/>
    <cellStyle name="Вычисление 6" xfId="755"/>
    <cellStyle name="Вычисление 7" xfId="756"/>
    <cellStyle name="Вычисление 8" xfId="757"/>
    <cellStyle name="Вычисление 9" xfId="758"/>
    <cellStyle name="Гиперссылка" xfId="759" builtinId="8"/>
    <cellStyle name="Заголовок 1 10" xfId="760"/>
    <cellStyle name="Заголовок 1 11" xfId="761"/>
    <cellStyle name="Заголовок 1 12" xfId="762"/>
    <cellStyle name="Заголовок 1 13" xfId="763"/>
    <cellStyle name="Заголовок 1 14" xfId="764"/>
    <cellStyle name="Заголовок 1 15" xfId="765"/>
    <cellStyle name="Заголовок 1 16" xfId="766"/>
    <cellStyle name="Заголовок 1 17" xfId="767"/>
    <cellStyle name="Заголовок 1 18" xfId="768"/>
    <cellStyle name="Заголовок 1 19" xfId="769"/>
    <cellStyle name="Заголовок 1 2" xfId="770"/>
    <cellStyle name="Заголовок 1 20" xfId="771"/>
    <cellStyle name="Заголовок 1 21" xfId="772"/>
    <cellStyle name="Заголовок 1 22" xfId="773"/>
    <cellStyle name="Заголовок 1 23" xfId="774"/>
    <cellStyle name="Заголовок 1 24" xfId="775"/>
    <cellStyle name="Заголовок 1 25" xfId="776"/>
    <cellStyle name="Заголовок 1 26" xfId="777"/>
    <cellStyle name="Заголовок 1 27" xfId="778"/>
    <cellStyle name="Заголовок 1 28" xfId="779"/>
    <cellStyle name="Заголовок 1 29" xfId="780"/>
    <cellStyle name="Заголовок 1 3" xfId="781"/>
    <cellStyle name="Заголовок 1 4" xfId="782"/>
    <cellStyle name="Заголовок 1 5" xfId="783"/>
    <cellStyle name="Заголовок 1 6" xfId="784"/>
    <cellStyle name="Заголовок 1 7" xfId="785"/>
    <cellStyle name="Заголовок 1 8" xfId="786"/>
    <cellStyle name="Заголовок 1 9" xfId="787"/>
    <cellStyle name="Заголовок 2 10" xfId="788"/>
    <cellStyle name="Заголовок 2 11" xfId="789"/>
    <cellStyle name="Заголовок 2 12" xfId="790"/>
    <cellStyle name="Заголовок 2 13" xfId="791"/>
    <cellStyle name="Заголовок 2 14" xfId="792"/>
    <cellStyle name="Заголовок 2 15" xfId="793"/>
    <cellStyle name="Заголовок 2 16" xfId="794"/>
    <cellStyle name="Заголовок 2 17" xfId="795"/>
    <cellStyle name="Заголовок 2 18" xfId="796"/>
    <cellStyle name="Заголовок 2 19" xfId="797"/>
    <cellStyle name="Заголовок 2 2" xfId="798"/>
    <cellStyle name="Заголовок 2 20" xfId="799"/>
    <cellStyle name="Заголовок 2 21" xfId="800"/>
    <cellStyle name="Заголовок 2 22" xfId="801"/>
    <cellStyle name="Заголовок 2 23" xfId="802"/>
    <cellStyle name="Заголовок 2 24" xfId="803"/>
    <cellStyle name="Заголовок 2 25" xfId="804"/>
    <cellStyle name="Заголовок 2 26" xfId="805"/>
    <cellStyle name="Заголовок 2 27" xfId="806"/>
    <cellStyle name="Заголовок 2 28" xfId="807"/>
    <cellStyle name="Заголовок 2 29" xfId="808"/>
    <cellStyle name="Заголовок 2 3" xfId="809"/>
    <cellStyle name="Заголовок 2 4" xfId="810"/>
    <cellStyle name="Заголовок 2 5" xfId="811"/>
    <cellStyle name="Заголовок 2 6" xfId="812"/>
    <cellStyle name="Заголовок 2 7" xfId="813"/>
    <cellStyle name="Заголовок 2 8" xfId="814"/>
    <cellStyle name="Заголовок 2 9" xfId="815"/>
    <cellStyle name="Заголовок 3 10" xfId="816"/>
    <cellStyle name="Заголовок 3 11" xfId="817"/>
    <cellStyle name="Заголовок 3 12" xfId="818"/>
    <cellStyle name="Заголовок 3 13" xfId="819"/>
    <cellStyle name="Заголовок 3 14" xfId="820"/>
    <cellStyle name="Заголовок 3 15" xfId="821"/>
    <cellStyle name="Заголовок 3 16" xfId="822"/>
    <cellStyle name="Заголовок 3 17" xfId="823"/>
    <cellStyle name="Заголовок 3 18" xfId="824"/>
    <cellStyle name="Заголовок 3 19" xfId="825"/>
    <cellStyle name="Заголовок 3 2" xfId="826"/>
    <cellStyle name="Заголовок 3 20" xfId="827"/>
    <cellStyle name="Заголовок 3 21" xfId="828"/>
    <cellStyle name="Заголовок 3 22" xfId="829"/>
    <cellStyle name="Заголовок 3 23" xfId="830"/>
    <cellStyle name="Заголовок 3 24" xfId="831"/>
    <cellStyle name="Заголовок 3 25" xfId="832"/>
    <cellStyle name="Заголовок 3 26" xfId="833"/>
    <cellStyle name="Заголовок 3 27" xfId="834"/>
    <cellStyle name="Заголовок 3 28" xfId="835"/>
    <cellStyle name="Заголовок 3 29" xfId="836"/>
    <cellStyle name="Заголовок 3 3" xfId="837"/>
    <cellStyle name="Заголовок 3 4" xfId="838"/>
    <cellStyle name="Заголовок 3 5" xfId="839"/>
    <cellStyle name="Заголовок 3 6" xfId="840"/>
    <cellStyle name="Заголовок 3 7" xfId="841"/>
    <cellStyle name="Заголовок 3 8" xfId="842"/>
    <cellStyle name="Заголовок 3 9" xfId="843"/>
    <cellStyle name="Заголовок 4 10" xfId="844"/>
    <cellStyle name="Заголовок 4 11" xfId="845"/>
    <cellStyle name="Заголовок 4 12" xfId="846"/>
    <cellStyle name="Заголовок 4 13" xfId="847"/>
    <cellStyle name="Заголовок 4 14" xfId="848"/>
    <cellStyle name="Заголовок 4 15" xfId="849"/>
    <cellStyle name="Заголовок 4 16" xfId="850"/>
    <cellStyle name="Заголовок 4 17" xfId="851"/>
    <cellStyle name="Заголовок 4 18" xfId="852"/>
    <cellStyle name="Заголовок 4 19" xfId="853"/>
    <cellStyle name="Заголовок 4 2" xfId="854"/>
    <cellStyle name="Заголовок 4 20" xfId="855"/>
    <cellStyle name="Заголовок 4 21" xfId="856"/>
    <cellStyle name="Заголовок 4 22" xfId="857"/>
    <cellStyle name="Заголовок 4 23" xfId="858"/>
    <cellStyle name="Заголовок 4 24" xfId="859"/>
    <cellStyle name="Заголовок 4 25" xfId="860"/>
    <cellStyle name="Заголовок 4 26" xfId="861"/>
    <cellStyle name="Заголовок 4 27" xfId="862"/>
    <cellStyle name="Заголовок 4 28" xfId="863"/>
    <cellStyle name="Заголовок 4 29" xfId="864"/>
    <cellStyle name="Заголовок 4 3" xfId="865"/>
    <cellStyle name="Заголовок 4 4" xfId="866"/>
    <cellStyle name="Заголовок 4 5" xfId="867"/>
    <cellStyle name="Заголовок 4 6" xfId="868"/>
    <cellStyle name="Заголовок 4 7" xfId="869"/>
    <cellStyle name="Заголовок 4 8" xfId="870"/>
    <cellStyle name="Заголовок 4 9" xfId="871"/>
    <cellStyle name="Итог 10" xfId="872"/>
    <cellStyle name="Итог 11" xfId="873"/>
    <cellStyle name="Итог 12" xfId="874"/>
    <cellStyle name="Итог 13" xfId="875"/>
    <cellStyle name="Итог 14" xfId="876"/>
    <cellStyle name="Итог 15" xfId="877"/>
    <cellStyle name="Итог 16" xfId="878"/>
    <cellStyle name="Итог 17" xfId="879"/>
    <cellStyle name="Итог 18" xfId="880"/>
    <cellStyle name="Итог 19" xfId="881"/>
    <cellStyle name="Итог 2" xfId="882"/>
    <cellStyle name="Итог 20" xfId="883"/>
    <cellStyle name="Итог 21" xfId="884"/>
    <cellStyle name="Итог 22" xfId="885"/>
    <cellStyle name="Итог 23" xfId="886"/>
    <cellStyle name="Итог 24" xfId="887"/>
    <cellStyle name="Итог 25" xfId="888"/>
    <cellStyle name="Итог 26" xfId="889"/>
    <cellStyle name="Итог 27" xfId="890"/>
    <cellStyle name="Итог 28" xfId="891"/>
    <cellStyle name="Итог 29" xfId="892"/>
    <cellStyle name="Итог 3" xfId="893"/>
    <cellStyle name="Итог 4" xfId="894"/>
    <cellStyle name="Итог 5" xfId="895"/>
    <cellStyle name="Итог 6" xfId="896"/>
    <cellStyle name="Итог 7" xfId="897"/>
    <cellStyle name="Итог 8" xfId="898"/>
    <cellStyle name="Итог 9" xfId="899"/>
    <cellStyle name="Контрольная ячейка 10" xfId="900"/>
    <cellStyle name="Контрольная ячейка 11" xfId="901"/>
    <cellStyle name="Контрольная ячейка 12" xfId="902"/>
    <cellStyle name="Контрольная ячейка 13" xfId="903"/>
    <cellStyle name="Контрольная ячейка 14" xfId="904"/>
    <cellStyle name="Контрольная ячейка 15" xfId="905"/>
    <cellStyle name="Контрольная ячейка 16" xfId="906"/>
    <cellStyle name="Контрольная ячейка 17" xfId="907"/>
    <cellStyle name="Контрольная ячейка 18" xfId="908"/>
    <cellStyle name="Контрольная ячейка 19" xfId="909"/>
    <cellStyle name="Контрольная ячейка 2" xfId="910"/>
    <cellStyle name="Контрольная ячейка 20" xfId="911"/>
    <cellStyle name="Контрольная ячейка 21" xfId="912"/>
    <cellStyle name="Контрольная ячейка 22" xfId="913"/>
    <cellStyle name="Контрольная ячейка 23" xfId="914"/>
    <cellStyle name="Контрольная ячейка 24" xfId="915"/>
    <cellStyle name="Контрольная ячейка 25" xfId="916"/>
    <cellStyle name="Контрольная ячейка 26" xfId="917"/>
    <cellStyle name="Контрольная ячейка 27" xfId="918"/>
    <cellStyle name="Контрольная ячейка 28" xfId="919"/>
    <cellStyle name="Контрольная ячейка 29" xfId="920"/>
    <cellStyle name="Контрольная ячейка 3" xfId="921"/>
    <cellStyle name="Контрольная ячейка 4" xfId="922"/>
    <cellStyle name="Контрольная ячейка 5" xfId="923"/>
    <cellStyle name="Контрольная ячейка 6" xfId="924"/>
    <cellStyle name="Контрольная ячейка 7" xfId="925"/>
    <cellStyle name="Контрольная ячейка 8" xfId="926"/>
    <cellStyle name="Контрольная ячейка 9" xfId="927"/>
    <cellStyle name="Название 10" xfId="928"/>
    <cellStyle name="Название 11" xfId="929"/>
    <cellStyle name="Название 12" xfId="930"/>
    <cellStyle name="Название 13" xfId="931"/>
    <cellStyle name="Название 14" xfId="932"/>
    <cellStyle name="Название 15" xfId="933"/>
    <cellStyle name="Название 16" xfId="934"/>
    <cellStyle name="Название 17" xfId="935"/>
    <cellStyle name="Название 18" xfId="936"/>
    <cellStyle name="Название 19" xfId="937"/>
    <cellStyle name="Название 2" xfId="938"/>
    <cellStyle name="Название 20" xfId="939"/>
    <cellStyle name="Название 21" xfId="940"/>
    <cellStyle name="Название 22" xfId="941"/>
    <cellStyle name="Название 23" xfId="942"/>
    <cellStyle name="Название 24" xfId="943"/>
    <cellStyle name="Название 25" xfId="944"/>
    <cellStyle name="Название 26" xfId="945"/>
    <cellStyle name="Название 27" xfId="946"/>
    <cellStyle name="Название 28" xfId="947"/>
    <cellStyle name="Название 29" xfId="948"/>
    <cellStyle name="Название 3" xfId="949"/>
    <cellStyle name="Название 4" xfId="950"/>
    <cellStyle name="Название 5" xfId="951"/>
    <cellStyle name="Название 6" xfId="952"/>
    <cellStyle name="Название 7" xfId="953"/>
    <cellStyle name="Название 8" xfId="954"/>
    <cellStyle name="Название 9" xfId="955"/>
    <cellStyle name="Нейтральный 10" xfId="956"/>
    <cellStyle name="Нейтральный 11" xfId="957"/>
    <cellStyle name="Нейтральный 12" xfId="958"/>
    <cellStyle name="Нейтральный 13" xfId="959"/>
    <cellStyle name="Нейтральный 14" xfId="960"/>
    <cellStyle name="Нейтральный 15" xfId="961"/>
    <cellStyle name="Нейтральный 16" xfId="962"/>
    <cellStyle name="Нейтральный 17" xfId="963"/>
    <cellStyle name="Нейтральный 18" xfId="964"/>
    <cellStyle name="Нейтральный 19" xfId="965"/>
    <cellStyle name="Нейтральный 2" xfId="966"/>
    <cellStyle name="Нейтральный 20" xfId="967"/>
    <cellStyle name="Нейтральный 21" xfId="968"/>
    <cellStyle name="Нейтральный 22" xfId="969"/>
    <cellStyle name="Нейтральный 23" xfId="970"/>
    <cellStyle name="Нейтральный 24" xfId="971"/>
    <cellStyle name="Нейтральный 25" xfId="972"/>
    <cellStyle name="Нейтральный 26" xfId="973"/>
    <cellStyle name="Нейтральный 27" xfId="974"/>
    <cellStyle name="Нейтральный 28" xfId="975"/>
    <cellStyle name="Нейтральный 29" xfId="976"/>
    <cellStyle name="Нейтральный 3" xfId="977"/>
    <cellStyle name="Нейтральный 4" xfId="978"/>
    <cellStyle name="Нейтральный 5" xfId="979"/>
    <cellStyle name="Нейтральный 6" xfId="980"/>
    <cellStyle name="Нейтральный 7" xfId="981"/>
    <cellStyle name="Нейтральный 8" xfId="982"/>
    <cellStyle name="Нейтральный 9" xfId="983"/>
    <cellStyle name="Обычный" xfId="0" builtinId="0"/>
    <cellStyle name="Обычный 10" xfId="984"/>
    <cellStyle name="Обычный 100" xfId="985"/>
    <cellStyle name="Обычный 101" xfId="986"/>
    <cellStyle name="Обычный 102" xfId="987"/>
    <cellStyle name="Обычный 103" xfId="988"/>
    <cellStyle name="Обычный 104" xfId="989"/>
    <cellStyle name="Обычный 105" xfId="990"/>
    <cellStyle name="Обычный 106" xfId="991"/>
    <cellStyle name="Обычный 107" xfId="992"/>
    <cellStyle name="Обычный 108" xfId="993"/>
    <cellStyle name="Обычный 109" xfId="994"/>
    <cellStyle name="Обычный 11" xfId="995"/>
    <cellStyle name="Обычный 110" xfId="996"/>
    <cellStyle name="Обычный 111" xfId="997"/>
    <cellStyle name="Обычный 112" xfId="998"/>
    <cellStyle name="Обычный 113" xfId="999"/>
    <cellStyle name="Обычный 114" xfId="1000"/>
    <cellStyle name="Обычный 115" xfId="1001"/>
    <cellStyle name="Обычный 116" xfId="1002"/>
    <cellStyle name="Обычный 117" xfId="1003"/>
    <cellStyle name="Обычный 118" xfId="1004"/>
    <cellStyle name="Обычный 119" xfId="1005"/>
    <cellStyle name="Обычный 12" xfId="1006"/>
    <cellStyle name="Обычный 120" xfId="1007"/>
    <cellStyle name="Обычный 121" xfId="1008"/>
    <cellStyle name="Обычный 122" xfId="1009"/>
    <cellStyle name="Обычный 123" xfId="1010"/>
    <cellStyle name="Обычный 124" xfId="1011"/>
    <cellStyle name="Обычный 125" xfId="1012"/>
    <cellStyle name="Обычный 126" xfId="1013"/>
    <cellStyle name="Обычный 127" xfId="1014"/>
    <cellStyle name="Обычный 128" xfId="1015"/>
    <cellStyle name="Обычный 129" xfId="1016"/>
    <cellStyle name="Обычный 13" xfId="1017"/>
    <cellStyle name="Обычный 130" xfId="1018"/>
    <cellStyle name="Обычный 131" xfId="1019"/>
    <cellStyle name="Обычный 132" xfId="1020"/>
    <cellStyle name="Обычный 133" xfId="1021"/>
    <cellStyle name="Обычный 134" xfId="1022"/>
    <cellStyle name="Обычный 135" xfId="1023"/>
    <cellStyle name="Обычный 136" xfId="1024"/>
    <cellStyle name="Обычный 137" xfId="1025"/>
    <cellStyle name="Обычный 138" xfId="1026"/>
    <cellStyle name="Обычный 139" xfId="1027"/>
    <cellStyle name="Обычный 14" xfId="1028"/>
    <cellStyle name="Обычный 140" xfId="1029"/>
    <cellStyle name="Обычный 141" xfId="1030"/>
    <cellStyle name="Обычный 142" xfId="1031"/>
    <cellStyle name="Обычный 143" xfId="1032"/>
    <cellStyle name="Обычный 144" xfId="1033"/>
    <cellStyle name="Обычный 145" xfId="1034"/>
    <cellStyle name="Обычный 146" xfId="1035"/>
    <cellStyle name="Обычный 147" xfId="1036"/>
    <cellStyle name="Обычный 148" xfId="1037"/>
    <cellStyle name="Обычный 149" xfId="1038"/>
    <cellStyle name="Обычный 15" xfId="1039"/>
    <cellStyle name="Обычный 150" xfId="1040"/>
    <cellStyle name="Обычный 151" xfId="1041"/>
    <cellStyle name="Обычный 152" xfId="1042"/>
    <cellStyle name="Обычный 153" xfId="1043"/>
    <cellStyle name="Обычный 154" xfId="1044"/>
    <cellStyle name="Обычный 155" xfId="1045"/>
    <cellStyle name="Обычный 156" xfId="1046"/>
    <cellStyle name="Обычный 157" xfId="1047"/>
    <cellStyle name="Обычный 158" xfId="1048"/>
    <cellStyle name="Обычный 159" xfId="1049"/>
    <cellStyle name="Обычный 16" xfId="1050"/>
    <cellStyle name="Обычный 160" xfId="1051"/>
    <cellStyle name="Обычный 161" xfId="1052"/>
    <cellStyle name="Обычный 162" xfId="1053"/>
    <cellStyle name="Обычный 163" xfId="1054"/>
    <cellStyle name="Обычный 164" xfId="1055"/>
    <cellStyle name="Обычный 165" xfId="1056"/>
    <cellStyle name="Обычный 166" xfId="1057"/>
    <cellStyle name="Обычный 167" xfId="1058"/>
    <cellStyle name="Обычный 168" xfId="1059"/>
    <cellStyle name="Обычный 169" xfId="1060"/>
    <cellStyle name="Обычный 17" xfId="1061"/>
    <cellStyle name="Обычный 170" xfId="1062"/>
    <cellStyle name="Обычный 171" xfId="1063"/>
    <cellStyle name="Обычный 172" xfId="1064"/>
    <cellStyle name="Обычный 173" xfId="1065"/>
    <cellStyle name="Обычный 174" xfId="1066"/>
    <cellStyle name="Обычный 175" xfId="1067"/>
    <cellStyle name="Обычный 176" xfId="1068"/>
    <cellStyle name="Обычный 177" xfId="1069"/>
    <cellStyle name="Обычный 178" xfId="1070"/>
    <cellStyle name="Обычный 179" xfId="1071"/>
    <cellStyle name="Обычный 18" xfId="1072"/>
    <cellStyle name="Обычный 180" xfId="1073"/>
    <cellStyle name="Обычный 181" xfId="1074"/>
    <cellStyle name="Обычный 182" xfId="1075"/>
    <cellStyle name="Обычный 183" xfId="1076"/>
    <cellStyle name="Обычный 184" xfId="1077"/>
    <cellStyle name="Обычный 185" xfId="1078"/>
    <cellStyle name="Обычный 186" xfId="1079"/>
    <cellStyle name="Обычный 187" xfId="1080"/>
    <cellStyle name="Обычный 188" xfId="1081"/>
    <cellStyle name="Обычный 189" xfId="1082"/>
    <cellStyle name="Обычный 19" xfId="1083"/>
    <cellStyle name="Обычный 190" xfId="1084"/>
    <cellStyle name="Обычный 191" xfId="1085"/>
    <cellStyle name="Обычный 192" xfId="1086"/>
    <cellStyle name="Обычный 193" xfId="1087"/>
    <cellStyle name="Обычный 194" xfId="1088"/>
    <cellStyle name="Обычный 195" xfId="1089"/>
    <cellStyle name="Обычный 196" xfId="1090"/>
    <cellStyle name="Обычный 197" xfId="1091"/>
    <cellStyle name="Обычный 198" xfId="1092"/>
    <cellStyle name="Обычный 199" xfId="1093"/>
    <cellStyle name="Обычный 2" xfId="1094"/>
    <cellStyle name="Обычный 20" xfId="1095"/>
    <cellStyle name="Обычный 200" xfId="1096"/>
    <cellStyle name="Обычный 201" xfId="1097"/>
    <cellStyle name="Обычный 202" xfId="1098"/>
    <cellStyle name="Обычный 203" xfId="1099"/>
    <cellStyle name="Обычный 204" xfId="1100"/>
    <cellStyle name="Обычный 205" xfId="1101"/>
    <cellStyle name="Обычный 206" xfId="1102"/>
    <cellStyle name="Обычный 207" xfId="1103"/>
    <cellStyle name="Обычный 208" xfId="1104"/>
    <cellStyle name="Обычный 209" xfId="1105"/>
    <cellStyle name="Обычный 21" xfId="1106"/>
    <cellStyle name="Обычный 210" xfId="1107"/>
    <cellStyle name="Обычный 211" xfId="1108"/>
    <cellStyle name="Обычный 212" xfId="1109"/>
    <cellStyle name="Обычный 213" xfId="1110"/>
    <cellStyle name="Обычный 214" xfId="1111"/>
    <cellStyle name="Обычный 215" xfId="1112"/>
    <cellStyle name="Обычный 216" xfId="1113"/>
    <cellStyle name="Обычный 217" xfId="1114"/>
    <cellStyle name="Обычный 218" xfId="1115"/>
    <cellStyle name="Обычный 219" xfId="1116"/>
    <cellStyle name="Обычный 22" xfId="1117"/>
    <cellStyle name="Обычный 220" xfId="1118"/>
    <cellStyle name="Обычный 221" xfId="1119"/>
    <cellStyle name="Обычный 222" xfId="1120"/>
    <cellStyle name="Обычный 223" xfId="1121"/>
    <cellStyle name="Обычный 224" xfId="1122"/>
    <cellStyle name="Обычный 225" xfId="1123"/>
    <cellStyle name="Обычный 226" xfId="1124"/>
    <cellStyle name="Обычный 227" xfId="1125"/>
    <cellStyle name="Обычный 228" xfId="1126"/>
    <cellStyle name="Обычный 229" xfId="1127"/>
    <cellStyle name="Обычный 23" xfId="1128"/>
    <cellStyle name="Обычный 230" xfId="1129"/>
    <cellStyle name="Обычный 231" xfId="1130"/>
    <cellStyle name="Обычный 232" xfId="1131"/>
    <cellStyle name="Обычный 233" xfId="1132"/>
    <cellStyle name="Обычный 234" xfId="1133"/>
    <cellStyle name="Обычный 235" xfId="1134"/>
    <cellStyle name="Обычный 236" xfId="1135"/>
    <cellStyle name="Обычный 237" xfId="1136"/>
    <cellStyle name="Обычный 238" xfId="1137"/>
    <cellStyle name="Обычный 24" xfId="1138"/>
    <cellStyle name="Обычный 25" xfId="1139"/>
    <cellStyle name="Обычный 26" xfId="1140"/>
    <cellStyle name="Обычный 27" xfId="1141"/>
    <cellStyle name="Обычный 28" xfId="1142"/>
    <cellStyle name="Обычный 29" xfId="1143"/>
    <cellStyle name="Обычный 3" xfId="1144"/>
    <cellStyle name="Обычный 30" xfId="1145"/>
    <cellStyle name="Обычный 31" xfId="1146"/>
    <cellStyle name="Обычный 32" xfId="1147"/>
    <cellStyle name="Обычный 33" xfId="1148"/>
    <cellStyle name="Обычный 34" xfId="1149"/>
    <cellStyle name="Обычный 35" xfId="1150"/>
    <cellStyle name="Обычный 36" xfId="1151"/>
    <cellStyle name="Обычный 37" xfId="1152"/>
    <cellStyle name="Обычный 38" xfId="1153"/>
    <cellStyle name="Обычный 39" xfId="1154"/>
    <cellStyle name="Обычный 4" xfId="1155"/>
    <cellStyle name="Обычный 40" xfId="1156"/>
    <cellStyle name="Обычный 41" xfId="1157"/>
    <cellStyle name="Обычный 42" xfId="1158"/>
    <cellStyle name="Обычный 43" xfId="1159"/>
    <cellStyle name="Обычный 44" xfId="1160"/>
    <cellStyle name="Обычный 45" xfId="1161"/>
    <cellStyle name="Обычный 46" xfId="1162"/>
    <cellStyle name="Обычный 47" xfId="1163"/>
    <cellStyle name="Обычный 48" xfId="1164"/>
    <cellStyle name="Обычный 49" xfId="1165"/>
    <cellStyle name="Обычный 5" xfId="1166"/>
    <cellStyle name="Обычный 50" xfId="1167"/>
    <cellStyle name="Обычный 51" xfId="1168"/>
    <cellStyle name="Обычный 52" xfId="1169"/>
    <cellStyle name="Обычный 53" xfId="1170"/>
    <cellStyle name="Обычный 54" xfId="1171"/>
    <cellStyle name="Обычный 55" xfId="1172"/>
    <cellStyle name="Обычный 56" xfId="1173"/>
    <cellStyle name="Обычный 57" xfId="1174"/>
    <cellStyle name="Обычный 58" xfId="1175"/>
    <cellStyle name="Обычный 59" xfId="1176"/>
    <cellStyle name="Обычный 6" xfId="1177"/>
    <cellStyle name="Обычный 60" xfId="1178"/>
    <cellStyle name="Обычный 61" xfId="1179"/>
    <cellStyle name="Обычный 62" xfId="1180"/>
    <cellStyle name="Обычный 63" xfId="1181"/>
    <cellStyle name="Обычный 64" xfId="1182"/>
    <cellStyle name="Обычный 65" xfId="1183"/>
    <cellStyle name="Обычный 66" xfId="1184"/>
    <cellStyle name="Обычный 67" xfId="1185"/>
    <cellStyle name="Обычный 68" xfId="1186"/>
    <cellStyle name="Обычный 69" xfId="1187"/>
    <cellStyle name="Обычный 7" xfId="1188"/>
    <cellStyle name="Обычный 70" xfId="1189"/>
    <cellStyle name="Обычный 71" xfId="1190"/>
    <cellStyle name="Обычный 72" xfId="1191"/>
    <cellStyle name="Обычный 73" xfId="1192"/>
    <cellStyle name="Обычный 74" xfId="1193"/>
    <cellStyle name="Обычный 75" xfId="1194"/>
    <cellStyle name="Обычный 76" xfId="1195"/>
    <cellStyle name="Обычный 77" xfId="1196"/>
    <cellStyle name="Обычный 78" xfId="1197"/>
    <cellStyle name="Обычный 79" xfId="1198"/>
    <cellStyle name="Обычный 8" xfId="1199"/>
    <cellStyle name="Обычный 80" xfId="1200"/>
    <cellStyle name="Обычный 81" xfId="1201"/>
    <cellStyle name="Обычный 82" xfId="1202"/>
    <cellStyle name="Обычный 83" xfId="1203"/>
    <cellStyle name="Обычный 84" xfId="1204"/>
    <cellStyle name="Обычный 85" xfId="1205"/>
    <cellStyle name="Обычный 86" xfId="1206"/>
    <cellStyle name="Обычный 87" xfId="1207"/>
    <cellStyle name="Обычный 88" xfId="1208"/>
    <cellStyle name="Обычный 89" xfId="1209"/>
    <cellStyle name="Обычный 9" xfId="1210"/>
    <cellStyle name="Обычный 90" xfId="1211"/>
    <cellStyle name="Обычный 91" xfId="1212"/>
    <cellStyle name="Обычный 92" xfId="1213"/>
    <cellStyle name="Обычный 93" xfId="1214"/>
    <cellStyle name="Обычный 94" xfId="1215"/>
    <cellStyle name="Обычный 95" xfId="1216"/>
    <cellStyle name="Обычный 96" xfId="1217"/>
    <cellStyle name="Обычный 97" xfId="1218"/>
    <cellStyle name="Обычный 98" xfId="1219"/>
    <cellStyle name="Обычный 99" xfId="1220"/>
    <cellStyle name="Плохой 10" xfId="1221"/>
    <cellStyle name="Плохой 11" xfId="1222"/>
    <cellStyle name="Плохой 12" xfId="1223"/>
    <cellStyle name="Плохой 13" xfId="1224"/>
    <cellStyle name="Плохой 14" xfId="1225"/>
    <cellStyle name="Плохой 15" xfId="1226"/>
    <cellStyle name="Плохой 16" xfId="1227"/>
    <cellStyle name="Плохой 17" xfId="1228"/>
    <cellStyle name="Плохой 18" xfId="1229"/>
    <cellStyle name="Плохой 19" xfId="1230"/>
    <cellStyle name="Плохой 2" xfId="1231"/>
    <cellStyle name="Плохой 20" xfId="1232"/>
    <cellStyle name="Плохой 21" xfId="1233"/>
    <cellStyle name="Плохой 22" xfId="1234"/>
    <cellStyle name="Плохой 23" xfId="1235"/>
    <cellStyle name="Плохой 24" xfId="1236"/>
    <cellStyle name="Плохой 25" xfId="1237"/>
    <cellStyle name="Плохой 26" xfId="1238"/>
    <cellStyle name="Плохой 27" xfId="1239"/>
    <cellStyle name="Плохой 28" xfId="1240"/>
    <cellStyle name="Плохой 29" xfId="1241"/>
    <cellStyle name="Плохой 3" xfId="1242"/>
    <cellStyle name="Плохой 4" xfId="1243"/>
    <cellStyle name="Плохой 5" xfId="1244"/>
    <cellStyle name="Плохой 6" xfId="1245"/>
    <cellStyle name="Плохой 7" xfId="1246"/>
    <cellStyle name="Плохой 8" xfId="1247"/>
    <cellStyle name="Плохой 9" xfId="1248"/>
    <cellStyle name="Пояснение 10" xfId="1249"/>
    <cellStyle name="Пояснение 11" xfId="1250"/>
    <cellStyle name="Пояснение 12" xfId="1251"/>
    <cellStyle name="Пояснение 13" xfId="1252"/>
    <cellStyle name="Пояснение 14" xfId="1253"/>
    <cellStyle name="Пояснение 15" xfId="1254"/>
    <cellStyle name="Пояснение 16" xfId="1255"/>
    <cellStyle name="Пояснение 17" xfId="1256"/>
    <cellStyle name="Пояснение 18" xfId="1257"/>
    <cellStyle name="Пояснение 19" xfId="1258"/>
    <cellStyle name="Пояснение 2" xfId="1259"/>
    <cellStyle name="Пояснение 20" xfId="1260"/>
    <cellStyle name="Пояснение 21" xfId="1261"/>
    <cellStyle name="Пояснение 22" xfId="1262"/>
    <cellStyle name="Пояснение 23" xfId="1263"/>
    <cellStyle name="Пояснение 24" xfId="1264"/>
    <cellStyle name="Пояснение 25" xfId="1265"/>
    <cellStyle name="Пояснение 26" xfId="1266"/>
    <cellStyle name="Пояснение 27" xfId="1267"/>
    <cellStyle name="Пояснение 28" xfId="1268"/>
    <cellStyle name="Пояснение 29" xfId="1269"/>
    <cellStyle name="Пояснение 3" xfId="1270"/>
    <cellStyle name="Пояснение 4" xfId="1271"/>
    <cellStyle name="Пояснение 5" xfId="1272"/>
    <cellStyle name="Пояснение 6" xfId="1273"/>
    <cellStyle name="Пояснение 7" xfId="1274"/>
    <cellStyle name="Пояснение 8" xfId="1275"/>
    <cellStyle name="Пояснение 9" xfId="1276"/>
    <cellStyle name="Примечание 10" xfId="1277"/>
    <cellStyle name="Примечание 11" xfId="1278"/>
    <cellStyle name="Примечание 12" xfId="1279"/>
    <cellStyle name="Примечание 13" xfId="1280"/>
    <cellStyle name="Примечание 14" xfId="1281"/>
    <cellStyle name="Примечание 15" xfId="1282"/>
    <cellStyle name="Примечание 16" xfId="1283"/>
    <cellStyle name="Примечание 17" xfId="1284"/>
    <cellStyle name="Примечание 18" xfId="1285"/>
    <cellStyle name="Примечание 19" xfId="1286"/>
    <cellStyle name="Примечание 2" xfId="1287"/>
    <cellStyle name="Примечание 20" xfId="1288"/>
    <cellStyle name="Примечание 21" xfId="1289"/>
    <cellStyle name="Примечание 22" xfId="1290"/>
    <cellStyle name="Примечание 23" xfId="1291"/>
    <cellStyle name="Примечание 24" xfId="1292"/>
    <cellStyle name="Примечание 25" xfId="1293"/>
    <cellStyle name="Примечание 26" xfId="1294"/>
    <cellStyle name="Примечание 27" xfId="1295"/>
    <cellStyle name="Примечание 28" xfId="1296"/>
    <cellStyle name="Примечание 29" xfId="1297"/>
    <cellStyle name="Примечание 3" xfId="1298"/>
    <cellStyle name="Примечание 4" xfId="1299"/>
    <cellStyle name="Примечание 5" xfId="1300"/>
    <cellStyle name="Примечание 6" xfId="1301"/>
    <cellStyle name="Примечание 7" xfId="1302"/>
    <cellStyle name="Примечание 8" xfId="1303"/>
    <cellStyle name="Примечание 9" xfId="1304"/>
    <cellStyle name="Процентный" xfId="1305" builtinId="5"/>
    <cellStyle name="Связанная ячейка 10" xfId="1306"/>
    <cellStyle name="Связанная ячейка 11" xfId="1307"/>
    <cellStyle name="Связанная ячейка 12" xfId="1308"/>
    <cellStyle name="Связанная ячейка 13" xfId="1309"/>
    <cellStyle name="Связанная ячейка 14" xfId="1310"/>
    <cellStyle name="Связанная ячейка 15" xfId="1311"/>
    <cellStyle name="Связанная ячейка 16" xfId="1312"/>
    <cellStyle name="Связанная ячейка 17" xfId="1313"/>
    <cellStyle name="Связанная ячейка 18" xfId="1314"/>
    <cellStyle name="Связанная ячейка 19" xfId="1315"/>
    <cellStyle name="Связанная ячейка 2" xfId="1316"/>
    <cellStyle name="Связанная ячейка 20" xfId="1317"/>
    <cellStyle name="Связанная ячейка 21" xfId="1318"/>
    <cellStyle name="Связанная ячейка 22" xfId="1319"/>
    <cellStyle name="Связанная ячейка 23" xfId="1320"/>
    <cellStyle name="Связанная ячейка 24" xfId="1321"/>
    <cellStyle name="Связанная ячейка 25" xfId="1322"/>
    <cellStyle name="Связанная ячейка 26" xfId="1323"/>
    <cellStyle name="Связанная ячейка 27" xfId="1324"/>
    <cellStyle name="Связанная ячейка 28" xfId="1325"/>
    <cellStyle name="Связанная ячейка 29" xfId="1326"/>
    <cellStyle name="Связанная ячейка 3" xfId="1327"/>
    <cellStyle name="Связанная ячейка 4" xfId="1328"/>
    <cellStyle name="Связанная ячейка 5" xfId="1329"/>
    <cellStyle name="Связанная ячейка 6" xfId="1330"/>
    <cellStyle name="Связанная ячейка 7" xfId="1331"/>
    <cellStyle name="Связанная ячейка 8" xfId="1332"/>
    <cellStyle name="Связанная ячейка 9" xfId="1333"/>
    <cellStyle name="Текст предупреждения 10" xfId="1334"/>
    <cellStyle name="Текст предупреждения 11" xfId="1335"/>
    <cellStyle name="Текст предупреждения 12" xfId="1336"/>
    <cellStyle name="Текст предупреждения 13" xfId="1337"/>
    <cellStyle name="Текст предупреждения 14" xfId="1338"/>
    <cellStyle name="Текст предупреждения 15" xfId="1339"/>
    <cellStyle name="Текст предупреждения 16" xfId="1340"/>
    <cellStyle name="Текст предупреждения 17" xfId="1341"/>
    <cellStyle name="Текст предупреждения 18" xfId="1342"/>
    <cellStyle name="Текст предупреждения 19" xfId="1343"/>
    <cellStyle name="Текст предупреждения 2" xfId="1344"/>
    <cellStyle name="Текст предупреждения 20" xfId="1345"/>
    <cellStyle name="Текст предупреждения 21" xfId="1346"/>
    <cellStyle name="Текст предупреждения 22" xfId="1347"/>
    <cellStyle name="Текст предупреждения 23" xfId="1348"/>
    <cellStyle name="Текст предупреждения 24" xfId="1349"/>
    <cellStyle name="Текст предупреждения 25" xfId="1350"/>
    <cellStyle name="Текст предупреждения 26" xfId="1351"/>
    <cellStyle name="Текст предупреждения 27" xfId="1352"/>
    <cellStyle name="Текст предупреждения 28" xfId="1353"/>
    <cellStyle name="Текст предупреждения 29" xfId="1354"/>
    <cellStyle name="Текст предупреждения 3" xfId="1355"/>
    <cellStyle name="Текст предупреждения 4" xfId="1356"/>
    <cellStyle name="Текст предупреждения 5" xfId="1357"/>
    <cellStyle name="Текст предупреждения 6" xfId="1358"/>
    <cellStyle name="Текст предупреждения 7" xfId="1359"/>
    <cellStyle name="Текст предупреждения 8" xfId="1360"/>
    <cellStyle name="Текст предупреждения 9" xfId="1361"/>
    <cellStyle name="Финансовый" xfId="1390" builtinId="3"/>
    <cellStyle name="Хороший 10" xfId="1362"/>
    <cellStyle name="Хороший 11" xfId="1363"/>
    <cellStyle name="Хороший 12" xfId="1364"/>
    <cellStyle name="Хороший 13" xfId="1365"/>
    <cellStyle name="Хороший 14" xfId="1366"/>
    <cellStyle name="Хороший 15" xfId="1367"/>
    <cellStyle name="Хороший 16" xfId="1368"/>
    <cellStyle name="Хороший 17" xfId="1369"/>
    <cellStyle name="Хороший 18" xfId="1370"/>
    <cellStyle name="Хороший 19" xfId="1371"/>
    <cellStyle name="Хороший 2" xfId="1372"/>
    <cellStyle name="Хороший 20" xfId="1373"/>
    <cellStyle name="Хороший 21" xfId="1374"/>
    <cellStyle name="Хороший 22" xfId="1375"/>
    <cellStyle name="Хороший 23" xfId="1376"/>
    <cellStyle name="Хороший 24" xfId="1377"/>
    <cellStyle name="Хороший 25" xfId="1378"/>
    <cellStyle name="Хороший 26" xfId="1379"/>
    <cellStyle name="Хороший 27" xfId="1380"/>
    <cellStyle name="Хороший 28" xfId="1381"/>
    <cellStyle name="Хороший 29" xfId="1382"/>
    <cellStyle name="Хороший 3" xfId="1383"/>
    <cellStyle name="Хороший 4" xfId="1384"/>
    <cellStyle name="Хороший 5" xfId="1385"/>
    <cellStyle name="Хороший 6" xfId="1386"/>
    <cellStyle name="Хороший 7" xfId="1387"/>
    <cellStyle name="Хороший 8" xfId="1388"/>
    <cellStyle name="Хороший 9" xfId="13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energoprom66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nergoprom66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nergoprom66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15" zoomScaleNormal="115" workbookViewId="0">
      <selection activeCell="D1" sqref="D1"/>
    </sheetView>
  </sheetViews>
  <sheetFormatPr defaultRowHeight="12.75" x14ac:dyDescent="0.2"/>
  <cols>
    <col min="1" max="1" width="34.5703125" customWidth="1"/>
    <col min="2" max="2" width="27.85546875" customWidth="1"/>
    <col min="3" max="3" width="10.7109375" style="9" customWidth="1"/>
    <col min="4" max="4" width="12.140625" bestFit="1" customWidth="1"/>
    <col min="6" max="6" width="12.42578125" bestFit="1" customWidth="1"/>
  </cols>
  <sheetData>
    <row r="1" spans="1:10" s="2" customFormat="1" ht="20.25" x14ac:dyDescent="0.3">
      <c r="A1" s="1" t="s">
        <v>1045</v>
      </c>
      <c r="B1" s="1"/>
      <c r="C1" s="6"/>
      <c r="D1" s="39"/>
      <c r="E1" s="6"/>
      <c r="F1" s="4" t="s">
        <v>979</v>
      </c>
      <c r="H1" s="14"/>
      <c r="J1" s="3"/>
    </row>
    <row r="2" spans="1:10" s="2" customFormat="1" ht="15" x14ac:dyDescent="0.2">
      <c r="A2" s="42" t="s">
        <v>1046</v>
      </c>
      <c r="B2" s="42"/>
      <c r="C2" s="6"/>
      <c r="D2" s="3"/>
      <c r="E2" s="6"/>
      <c r="F2" s="20"/>
      <c r="H2" s="3"/>
      <c r="I2" s="38"/>
      <c r="J2" s="3"/>
    </row>
    <row r="3" spans="1:10" s="2" customFormat="1" x14ac:dyDescent="0.2">
      <c r="A3" s="58"/>
      <c r="B3" s="58"/>
      <c r="C3" s="6"/>
      <c r="D3" s="3"/>
      <c r="E3" s="6"/>
      <c r="F3" s="41"/>
      <c r="H3" s="3"/>
      <c r="I3" s="38"/>
      <c r="J3" s="3"/>
    </row>
    <row r="4" spans="1:10" s="2" customFormat="1" ht="15.75" x14ac:dyDescent="0.25">
      <c r="A4" s="10" t="s">
        <v>222</v>
      </c>
      <c r="B4" s="10"/>
      <c r="C4" s="6"/>
      <c r="D4" s="3"/>
      <c r="E4" s="6"/>
      <c r="F4" s="41"/>
      <c r="H4" s="3"/>
      <c r="I4" s="38"/>
      <c r="J4" s="3"/>
    </row>
    <row r="5" spans="1:10" s="2" customFormat="1" x14ac:dyDescent="0.2">
      <c r="C5" s="6"/>
      <c r="D5" s="3"/>
      <c r="E5" s="6"/>
      <c r="F5" s="41"/>
      <c r="H5" s="3"/>
      <c r="I5" s="38"/>
      <c r="J5" s="3"/>
    </row>
    <row r="6" spans="1:10" s="2" customFormat="1" x14ac:dyDescent="0.2">
      <c r="C6" s="6"/>
      <c r="D6" s="3"/>
      <c r="E6" s="6"/>
      <c r="F6" s="41"/>
      <c r="H6" s="3"/>
      <c r="I6" s="38"/>
      <c r="J6" s="3"/>
    </row>
    <row r="7" spans="1:10" s="2" customFormat="1" ht="71.25" customHeight="1" x14ac:dyDescent="0.2">
      <c r="A7" s="134" t="s">
        <v>223</v>
      </c>
      <c r="B7" s="134"/>
      <c r="C7" s="135"/>
      <c r="D7" s="135"/>
      <c r="E7" s="135"/>
      <c r="F7" s="135"/>
      <c r="H7" s="3"/>
      <c r="I7" s="38"/>
      <c r="J7" s="3"/>
    </row>
    <row r="8" spans="1:10" s="2" customFormat="1" x14ac:dyDescent="0.2">
      <c r="C8" s="6"/>
      <c r="D8" s="3"/>
      <c r="E8" s="6"/>
      <c r="F8" s="41"/>
      <c r="H8" s="3"/>
      <c r="I8" s="38"/>
      <c r="J8" s="3"/>
    </row>
    <row r="9" spans="1:10" x14ac:dyDescent="0.2">
      <c r="A9" s="130" t="s">
        <v>208</v>
      </c>
      <c r="B9" s="75" t="s">
        <v>380</v>
      </c>
      <c r="C9" s="59" t="s">
        <v>207</v>
      </c>
      <c r="D9" s="132" t="s">
        <v>986</v>
      </c>
      <c r="E9" s="46" t="s">
        <v>1</v>
      </c>
      <c r="F9" s="7" t="s">
        <v>16</v>
      </c>
    </row>
    <row r="10" spans="1:10" x14ac:dyDescent="0.2">
      <c r="A10" s="131"/>
      <c r="B10" s="70"/>
      <c r="C10" s="48" t="s">
        <v>987</v>
      </c>
      <c r="D10" s="133"/>
      <c r="E10" s="47" t="s">
        <v>2</v>
      </c>
      <c r="F10" s="8"/>
    </row>
    <row r="11" spans="1:10" x14ac:dyDescent="0.2">
      <c r="A11" t="s">
        <v>220</v>
      </c>
      <c r="C11" s="60"/>
      <c r="D11" s="61"/>
      <c r="E11" s="62"/>
      <c r="F11" s="63"/>
    </row>
    <row r="12" spans="1:10" x14ac:dyDescent="0.2">
      <c r="A12" s="2" t="s">
        <v>804</v>
      </c>
      <c r="B12" s="2" t="s">
        <v>796</v>
      </c>
      <c r="C12" s="112">
        <v>18762</v>
      </c>
      <c r="D12" s="54">
        <f>C12*1.2</f>
        <v>22514.399999999998</v>
      </c>
      <c r="E12" s="85">
        <v>34</v>
      </c>
      <c r="F12" s="21" t="s">
        <v>46</v>
      </c>
    </row>
    <row r="13" spans="1:10" x14ac:dyDescent="0.2">
      <c r="A13" s="2" t="s">
        <v>805</v>
      </c>
      <c r="B13" s="2" t="s">
        <v>797</v>
      </c>
      <c r="C13" s="112">
        <v>19762</v>
      </c>
      <c r="D13" s="54">
        <f t="shared" ref="D13:D38" si="0">C13*1.2</f>
        <v>23714.399999999998</v>
      </c>
      <c r="E13" s="85">
        <v>47</v>
      </c>
      <c r="F13" s="21" t="s">
        <v>47</v>
      </c>
    </row>
    <row r="14" spans="1:10" x14ac:dyDescent="0.2">
      <c r="A14" s="2" t="s">
        <v>806</v>
      </c>
      <c r="B14" s="2" t="s">
        <v>798</v>
      </c>
      <c r="C14" s="112">
        <v>20414</v>
      </c>
      <c r="D14" s="54">
        <f t="shared" si="0"/>
        <v>24496.799999999999</v>
      </c>
      <c r="E14" s="85">
        <v>47</v>
      </c>
      <c r="F14" s="21" t="s">
        <v>47</v>
      </c>
    </row>
    <row r="15" spans="1:10" x14ac:dyDescent="0.2">
      <c r="A15" s="2" t="s">
        <v>807</v>
      </c>
      <c r="B15" s="2" t="s">
        <v>799</v>
      </c>
      <c r="C15" s="112">
        <v>30149</v>
      </c>
      <c r="D15" s="54">
        <f t="shared" si="0"/>
        <v>36178.799999999996</v>
      </c>
      <c r="E15" s="85">
        <v>74</v>
      </c>
      <c r="F15" s="21" t="s">
        <v>48</v>
      </c>
    </row>
    <row r="16" spans="1:10" x14ac:dyDescent="0.2">
      <c r="A16" s="2" t="s">
        <v>808</v>
      </c>
      <c r="B16" s="2" t="s">
        <v>800</v>
      </c>
      <c r="C16" s="112">
        <v>21355</v>
      </c>
      <c r="D16" s="54">
        <f t="shared" si="0"/>
        <v>25626</v>
      </c>
      <c r="E16" s="85">
        <v>43</v>
      </c>
      <c r="F16" s="21" t="s">
        <v>49</v>
      </c>
    </row>
    <row r="17" spans="1:6" x14ac:dyDescent="0.2">
      <c r="A17" s="2" t="s">
        <v>809</v>
      </c>
      <c r="B17" s="2" t="s">
        <v>715</v>
      </c>
      <c r="C17" s="112">
        <v>20355</v>
      </c>
      <c r="D17" s="54">
        <f t="shared" si="0"/>
        <v>24426</v>
      </c>
      <c r="E17" s="85">
        <v>43</v>
      </c>
      <c r="F17" s="21" t="s">
        <v>49</v>
      </c>
    </row>
    <row r="18" spans="1:6" x14ac:dyDescent="0.2">
      <c r="A18" s="2" t="s">
        <v>810</v>
      </c>
      <c r="B18" s="2" t="s">
        <v>801</v>
      </c>
      <c r="C18" s="112">
        <v>23659</v>
      </c>
      <c r="D18" s="54">
        <f t="shared" si="0"/>
        <v>28390.799999999999</v>
      </c>
      <c r="E18" s="85">
        <v>59</v>
      </c>
      <c r="F18" s="21" t="s">
        <v>50</v>
      </c>
    </row>
    <row r="19" spans="1:6" x14ac:dyDescent="0.2">
      <c r="A19" s="2" t="s">
        <v>811</v>
      </c>
      <c r="B19" s="2" t="s">
        <v>789</v>
      </c>
      <c r="C19" s="112">
        <v>26845</v>
      </c>
      <c r="D19" s="54">
        <f t="shared" si="0"/>
        <v>32214</v>
      </c>
      <c r="E19" s="85">
        <v>101</v>
      </c>
      <c r="F19" s="21" t="s">
        <v>51</v>
      </c>
    </row>
    <row r="20" spans="1:6" x14ac:dyDescent="0.2">
      <c r="A20" s="2" t="s">
        <v>812</v>
      </c>
      <c r="B20" s="2" t="s">
        <v>716</v>
      </c>
      <c r="C20" s="112">
        <v>23954</v>
      </c>
      <c r="D20" s="54">
        <f t="shared" si="0"/>
        <v>28744.799999999999</v>
      </c>
      <c r="E20" s="85">
        <v>75</v>
      </c>
      <c r="F20" s="21" t="s">
        <v>52</v>
      </c>
    </row>
    <row r="21" spans="1:6" x14ac:dyDescent="0.2">
      <c r="A21" s="2" t="s">
        <v>976</v>
      </c>
      <c r="B21" s="2" t="s">
        <v>506</v>
      </c>
      <c r="C21" s="112">
        <v>27671</v>
      </c>
      <c r="D21" s="54">
        <f t="shared" si="0"/>
        <v>33205.199999999997</v>
      </c>
      <c r="E21" s="85">
        <v>75</v>
      </c>
      <c r="F21" s="21" t="s">
        <v>52</v>
      </c>
    </row>
    <row r="22" spans="1:6" x14ac:dyDescent="0.2">
      <c r="A22" s="2" t="s">
        <v>813</v>
      </c>
      <c r="B22" s="2" t="s">
        <v>802</v>
      </c>
      <c r="C22" s="112">
        <v>44191</v>
      </c>
      <c r="D22" s="54">
        <f t="shared" si="0"/>
        <v>53029.2</v>
      </c>
      <c r="E22" s="85">
        <v>107</v>
      </c>
      <c r="F22" s="21" t="s">
        <v>53</v>
      </c>
    </row>
    <row r="23" spans="1:6" x14ac:dyDescent="0.2">
      <c r="A23" s="2" t="s">
        <v>975</v>
      </c>
      <c r="B23" s="2" t="s">
        <v>792</v>
      </c>
      <c r="C23" s="112">
        <v>36872</v>
      </c>
      <c r="D23" s="54">
        <f t="shared" si="0"/>
        <v>44246.400000000001</v>
      </c>
      <c r="E23" s="85">
        <v>105</v>
      </c>
      <c r="F23" s="21" t="s">
        <v>54</v>
      </c>
    </row>
    <row r="24" spans="1:6" x14ac:dyDescent="0.2">
      <c r="A24" s="2" t="s">
        <v>814</v>
      </c>
      <c r="B24" s="2" t="s">
        <v>717</v>
      </c>
      <c r="C24" s="112">
        <v>35872</v>
      </c>
      <c r="D24" s="54">
        <f t="shared" si="0"/>
        <v>43046.400000000001</v>
      </c>
      <c r="E24" s="85">
        <v>105</v>
      </c>
      <c r="F24" s="21" t="s">
        <v>54</v>
      </c>
    </row>
    <row r="25" spans="1:6" x14ac:dyDescent="0.2">
      <c r="A25" s="2" t="s">
        <v>815</v>
      </c>
      <c r="B25" s="2" t="s">
        <v>803</v>
      </c>
      <c r="C25" s="112">
        <v>46734</v>
      </c>
      <c r="D25" s="54">
        <f t="shared" si="0"/>
        <v>56080.799999999996</v>
      </c>
      <c r="E25" s="85">
        <v>193</v>
      </c>
      <c r="F25" s="21" t="s">
        <v>55</v>
      </c>
    </row>
    <row r="26" spans="1:6" x14ac:dyDescent="0.2">
      <c r="A26" s="2" t="s">
        <v>816</v>
      </c>
      <c r="B26" s="2" t="s">
        <v>495</v>
      </c>
      <c r="C26" s="112">
        <v>48734</v>
      </c>
      <c r="D26" s="54">
        <f t="shared" si="0"/>
        <v>58480.799999999996</v>
      </c>
      <c r="E26" s="85">
        <v>193</v>
      </c>
      <c r="F26" s="21" t="s">
        <v>55</v>
      </c>
    </row>
    <row r="27" spans="1:6" x14ac:dyDescent="0.2">
      <c r="A27" s="2" t="s">
        <v>817</v>
      </c>
      <c r="B27" s="2" t="s">
        <v>517</v>
      </c>
      <c r="C27" s="112">
        <v>62245</v>
      </c>
      <c r="D27" s="54">
        <f t="shared" si="0"/>
        <v>74694</v>
      </c>
      <c r="E27" s="85">
        <v>185</v>
      </c>
      <c r="F27" s="21" t="s">
        <v>56</v>
      </c>
    </row>
    <row r="28" spans="1:6" x14ac:dyDescent="0.2">
      <c r="A28" s="2" t="s">
        <v>818</v>
      </c>
      <c r="B28" s="2" t="s">
        <v>317</v>
      </c>
      <c r="C28" s="112">
        <v>75048</v>
      </c>
      <c r="D28" s="54">
        <f t="shared" si="0"/>
        <v>90057.599999999991</v>
      </c>
      <c r="E28" s="85">
        <v>270</v>
      </c>
      <c r="F28" s="21" t="s">
        <v>57</v>
      </c>
    </row>
    <row r="29" spans="1:6" x14ac:dyDescent="0.2">
      <c r="A29" s="2" t="s">
        <v>819</v>
      </c>
      <c r="B29" s="2" t="s">
        <v>511</v>
      </c>
      <c r="C29" s="112">
        <v>74045</v>
      </c>
      <c r="D29" s="54">
        <f t="shared" si="0"/>
        <v>88854</v>
      </c>
      <c r="E29" s="85">
        <v>270</v>
      </c>
      <c r="F29" s="21" t="s">
        <v>57</v>
      </c>
    </row>
    <row r="30" spans="1:6" x14ac:dyDescent="0.2">
      <c r="C30" s="113"/>
      <c r="D30" s="54">
        <f t="shared" si="0"/>
        <v>0</v>
      </c>
      <c r="E30" s="90"/>
    </row>
    <row r="31" spans="1:6" x14ac:dyDescent="0.2">
      <c r="A31" s="2" t="s">
        <v>820</v>
      </c>
      <c r="B31" s="2" t="s">
        <v>715</v>
      </c>
      <c r="C31" s="112">
        <v>20355</v>
      </c>
      <c r="D31" s="54">
        <f t="shared" si="0"/>
        <v>24426</v>
      </c>
      <c r="E31" s="85">
        <v>43</v>
      </c>
      <c r="F31" s="21" t="s">
        <v>49</v>
      </c>
    </row>
    <row r="32" spans="1:6" x14ac:dyDescent="0.2">
      <c r="A32" s="2" t="s">
        <v>821</v>
      </c>
      <c r="B32" s="2" t="s">
        <v>801</v>
      </c>
      <c r="C32" s="112">
        <v>23659</v>
      </c>
      <c r="D32" s="54">
        <f t="shared" si="0"/>
        <v>28390.799999999999</v>
      </c>
      <c r="E32" s="85">
        <v>59</v>
      </c>
      <c r="F32" s="21" t="s">
        <v>50</v>
      </c>
    </row>
    <row r="33" spans="1:6" x14ac:dyDescent="0.2">
      <c r="A33" s="2" t="s">
        <v>822</v>
      </c>
      <c r="B33" s="2" t="s">
        <v>716</v>
      </c>
      <c r="C33" s="112">
        <v>23954</v>
      </c>
      <c r="D33" s="54">
        <f t="shared" si="0"/>
        <v>28744.799999999999</v>
      </c>
      <c r="E33" s="85">
        <v>75</v>
      </c>
      <c r="F33" s="21" t="s">
        <v>52</v>
      </c>
    </row>
    <row r="34" spans="1:6" x14ac:dyDescent="0.2">
      <c r="A34" s="2" t="s">
        <v>977</v>
      </c>
      <c r="B34" s="2" t="s">
        <v>506</v>
      </c>
      <c r="C34" s="112">
        <v>27671</v>
      </c>
      <c r="D34" s="54">
        <f t="shared" si="0"/>
        <v>33205.199999999997</v>
      </c>
      <c r="E34" s="85">
        <v>75</v>
      </c>
      <c r="F34" s="21" t="s">
        <v>52</v>
      </c>
    </row>
    <row r="35" spans="1:6" x14ac:dyDescent="0.2">
      <c r="A35" s="2" t="s">
        <v>823</v>
      </c>
      <c r="B35" s="2" t="s">
        <v>717</v>
      </c>
      <c r="C35" s="112">
        <v>35872</v>
      </c>
      <c r="D35" s="54">
        <f t="shared" si="0"/>
        <v>43046.400000000001</v>
      </c>
      <c r="E35" s="85">
        <v>105</v>
      </c>
      <c r="F35" s="21" t="s">
        <v>54</v>
      </c>
    </row>
    <row r="36" spans="1:6" x14ac:dyDescent="0.2">
      <c r="A36" s="2" t="s">
        <v>824</v>
      </c>
      <c r="B36" s="2" t="s">
        <v>495</v>
      </c>
      <c r="C36" s="112">
        <v>48734</v>
      </c>
      <c r="D36" s="54">
        <f t="shared" si="0"/>
        <v>58480.799999999996</v>
      </c>
      <c r="E36" s="85">
        <v>193</v>
      </c>
      <c r="F36" s="21" t="s">
        <v>55</v>
      </c>
    </row>
    <row r="37" spans="1:6" x14ac:dyDescent="0.2">
      <c r="A37" s="2" t="s">
        <v>825</v>
      </c>
      <c r="B37" s="2" t="s">
        <v>517</v>
      </c>
      <c r="C37" s="112">
        <v>62245</v>
      </c>
      <c r="D37" s="54">
        <f t="shared" si="0"/>
        <v>74694</v>
      </c>
      <c r="E37" s="85">
        <v>185</v>
      </c>
      <c r="F37" s="21" t="s">
        <v>56</v>
      </c>
    </row>
    <row r="38" spans="1:6" x14ac:dyDescent="0.2">
      <c r="A38" s="2" t="s">
        <v>826</v>
      </c>
      <c r="B38" s="2" t="s">
        <v>511</v>
      </c>
      <c r="C38" s="114">
        <v>74045</v>
      </c>
      <c r="D38" s="54">
        <f t="shared" si="0"/>
        <v>88854</v>
      </c>
      <c r="E38" s="85">
        <v>270</v>
      </c>
      <c r="F38" s="21" t="s">
        <v>57</v>
      </c>
    </row>
    <row r="39" spans="1:6" x14ac:dyDescent="0.2">
      <c r="A39" t="s">
        <v>220</v>
      </c>
    </row>
  </sheetData>
  <mergeCells count="3">
    <mergeCell ref="A9:A10"/>
    <mergeCell ref="D9:D10"/>
    <mergeCell ref="A7:F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="115" zoomScaleNormal="115" workbookViewId="0">
      <selection activeCell="A7" sqref="A7:F7"/>
    </sheetView>
  </sheetViews>
  <sheetFormatPr defaultRowHeight="12.75" x14ac:dyDescent="0.2"/>
  <cols>
    <col min="1" max="1" width="30.140625" style="9" bestFit="1" customWidth="1"/>
    <col min="2" max="2" width="48.140625" style="9" customWidth="1"/>
    <col min="3" max="3" width="10.7109375" style="9" bestFit="1" customWidth="1"/>
    <col min="4" max="4" width="20.85546875" style="9" bestFit="1" customWidth="1"/>
    <col min="5" max="5" width="9.5703125" style="94" bestFit="1" customWidth="1"/>
    <col min="6" max="6" width="12.42578125" style="100" bestFit="1" customWidth="1"/>
  </cols>
  <sheetData>
    <row r="1" spans="1:18" ht="20.25" x14ac:dyDescent="0.3">
      <c r="A1" s="1" t="s">
        <v>1045</v>
      </c>
      <c r="B1" s="1"/>
      <c r="C1" s="34"/>
      <c r="D1" s="39" t="s">
        <v>1077</v>
      </c>
      <c r="E1" s="81"/>
      <c r="F1" s="98" t="s">
        <v>979</v>
      </c>
    </row>
    <row r="2" spans="1:18" x14ac:dyDescent="0.2">
      <c r="A2" s="42"/>
      <c r="B2" s="42"/>
      <c r="C2" s="34"/>
      <c r="D2" s="3"/>
      <c r="E2" s="81"/>
      <c r="F2" s="98"/>
    </row>
    <row r="3" spans="1:18" ht="20.25" x14ac:dyDescent="0.3">
      <c r="A3" s="1"/>
      <c r="B3" s="1"/>
      <c r="C3" s="34"/>
      <c r="D3" s="3"/>
      <c r="E3" s="81"/>
      <c r="F3" s="98"/>
      <c r="R3" s="103">
        <v>1.2</v>
      </c>
    </row>
    <row r="4" spans="1:18" ht="15.75" x14ac:dyDescent="0.25">
      <c r="A4" s="69" t="s">
        <v>939</v>
      </c>
      <c r="B4" s="10"/>
      <c r="C4" s="34"/>
      <c r="D4" s="3"/>
      <c r="E4" s="81"/>
      <c r="F4" s="98"/>
    </row>
    <row r="5" spans="1:18" x14ac:dyDescent="0.2">
      <c r="A5" s="2"/>
      <c r="B5" s="2"/>
      <c r="C5" s="34"/>
      <c r="D5" s="3"/>
      <c r="E5" s="81"/>
      <c r="F5" s="98"/>
    </row>
    <row r="6" spans="1:18" x14ac:dyDescent="0.2">
      <c r="A6" s="5"/>
      <c r="B6" s="5"/>
      <c r="C6" s="34"/>
      <c r="D6" s="3"/>
      <c r="E6" s="81"/>
      <c r="F6" s="98"/>
    </row>
    <row r="7" spans="1:18" ht="55.5" customHeight="1" x14ac:dyDescent="0.2">
      <c r="A7" s="134" t="s">
        <v>980</v>
      </c>
      <c r="B7" s="134"/>
      <c r="C7" s="135"/>
      <c r="D7" s="135"/>
      <c r="E7" s="135"/>
      <c r="F7" s="135"/>
    </row>
    <row r="8" spans="1:18" x14ac:dyDescent="0.2">
      <c r="A8" s="15"/>
      <c r="B8" s="15"/>
      <c r="C8" s="34"/>
      <c r="D8" s="3"/>
      <c r="E8" s="81"/>
      <c r="F8" s="99"/>
    </row>
    <row r="9" spans="1:18" x14ac:dyDescent="0.2">
      <c r="A9" s="130" t="s">
        <v>208</v>
      </c>
      <c r="B9" s="75" t="s">
        <v>380</v>
      </c>
      <c r="C9" s="65" t="s">
        <v>981</v>
      </c>
      <c r="D9" s="132" t="s">
        <v>983</v>
      </c>
      <c r="E9" s="82" t="s">
        <v>1</v>
      </c>
      <c r="F9" s="75" t="s">
        <v>16</v>
      </c>
    </row>
    <row r="10" spans="1:18" x14ac:dyDescent="0.2">
      <c r="A10" s="131"/>
      <c r="B10" s="70"/>
      <c r="C10" s="66" t="s">
        <v>982</v>
      </c>
      <c r="D10" s="133"/>
      <c r="E10" s="83" t="s">
        <v>2</v>
      </c>
      <c r="F10" s="70"/>
    </row>
    <row r="11" spans="1:18" x14ac:dyDescent="0.2">
      <c r="A11" t="s">
        <v>220</v>
      </c>
      <c r="B11" s="2"/>
      <c r="C11" s="73"/>
      <c r="D11"/>
      <c r="E11" s="84"/>
      <c r="F11" s="17"/>
    </row>
    <row r="12" spans="1:18" x14ac:dyDescent="0.2">
      <c r="A12" s="43" t="s">
        <v>838</v>
      </c>
      <c r="B12" s="43" t="s">
        <v>839</v>
      </c>
      <c r="C12" s="109">
        <v>24308</v>
      </c>
      <c r="D12" s="54">
        <f>C12*R3</f>
        <v>29169.599999999999</v>
      </c>
      <c r="E12" s="94">
        <v>26</v>
      </c>
      <c r="F12" s="100" t="s">
        <v>920</v>
      </c>
    </row>
    <row r="13" spans="1:18" x14ac:dyDescent="0.2">
      <c r="A13" s="43" t="s">
        <v>840</v>
      </c>
      <c r="B13" s="43" t="s">
        <v>845</v>
      </c>
      <c r="C13" s="112">
        <v>31683</v>
      </c>
      <c r="D13" s="52">
        <f>C13*R3</f>
        <v>38019.599999999999</v>
      </c>
      <c r="E13" s="95">
        <v>59</v>
      </c>
      <c r="F13" s="101" t="s">
        <v>930</v>
      </c>
    </row>
    <row r="14" spans="1:18" x14ac:dyDescent="0.2">
      <c r="A14" s="43" t="s">
        <v>841</v>
      </c>
      <c r="B14" s="43" t="s">
        <v>845</v>
      </c>
      <c r="C14" s="112">
        <v>32686</v>
      </c>
      <c r="D14" s="52">
        <f>C14*R3</f>
        <v>39223.199999999997</v>
      </c>
      <c r="E14" s="95">
        <v>64</v>
      </c>
      <c r="F14" s="101" t="s">
        <v>930</v>
      </c>
      <c r="G14" s="85"/>
      <c r="H14" s="21"/>
    </row>
    <row r="15" spans="1:18" x14ac:dyDescent="0.2">
      <c r="A15" s="43"/>
      <c r="B15" s="43"/>
      <c r="C15" s="112"/>
      <c r="D15" s="44"/>
      <c r="E15" s="95"/>
      <c r="F15" s="101"/>
      <c r="G15" s="85"/>
      <c r="H15" s="21"/>
    </row>
    <row r="16" spans="1:18" x14ac:dyDescent="0.2">
      <c r="A16" s="43" t="s">
        <v>842</v>
      </c>
      <c r="B16" s="43" t="s">
        <v>861</v>
      </c>
      <c r="C16" s="112">
        <v>27081</v>
      </c>
      <c r="D16" s="54">
        <f>C16*R3</f>
        <v>32497.199999999997</v>
      </c>
      <c r="E16" s="95">
        <v>30</v>
      </c>
      <c r="F16" s="101" t="s">
        <v>921</v>
      </c>
      <c r="G16" s="85"/>
      <c r="H16" s="21"/>
    </row>
    <row r="17" spans="1:8" x14ac:dyDescent="0.2">
      <c r="A17" s="43" t="s">
        <v>843</v>
      </c>
      <c r="B17" s="43" t="s">
        <v>862</v>
      </c>
      <c r="C17" s="112">
        <v>34456</v>
      </c>
      <c r="D17" s="52">
        <f>C17*R3</f>
        <v>41347.199999999997</v>
      </c>
      <c r="E17" s="95">
        <v>63</v>
      </c>
      <c r="F17" s="101" t="s">
        <v>192</v>
      </c>
      <c r="G17" s="85"/>
      <c r="H17" s="21"/>
    </row>
    <row r="18" spans="1:8" x14ac:dyDescent="0.2">
      <c r="A18" s="43" t="s">
        <v>844</v>
      </c>
      <c r="B18" s="43" t="s">
        <v>862</v>
      </c>
      <c r="C18" s="112">
        <v>35459</v>
      </c>
      <c r="D18" s="52">
        <f>C18*R3</f>
        <v>42550.799999999996</v>
      </c>
      <c r="E18" s="95">
        <v>68</v>
      </c>
      <c r="F18" s="101" t="s">
        <v>192</v>
      </c>
      <c r="G18" s="85"/>
      <c r="H18" s="21"/>
    </row>
    <row r="19" spans="1:8" x14ac:dyDescent="0.2">
      <c r="A19" s="43"/>
      <c r="B19" s="96"/>
      <c r="C19" s="115"/>
      <c r="E19" s="97"/>
      <c r="F19" s="102"/>
      <c r="G19" s="85"/>
      <c r="H19" s="21"/>
    </row>
    <row r="20" spans="1:8" x14ac:dyDescent="0.2">
      <c r="A20" s="43" t="s">
        <v>846</v>
      </c>
      <c r="B20" s="43" t="s">
        <v>855</v>
      </c>
      <c r="C20" s="109">
        <v>26786</v>
      </c>
      <c r="D20" s="54">
        <f>C20*R3</f>
        <v>32143.199999999997</v>
      </c>
      <c r="E20" s="97">
        <v>30</v>
      </c>
      <c r="F20" s="102" t="s">
        <v>922</v>
      </c>
      <c r="G20" s="85"/>
      <c r="H20" s="21"/>
    </row>
    <row r="21" spans="1:8" x14ac:dyDescent="0.2">
      <c r="A21" s="43" t="s">
        <v>848</v>
      </c>
      <c r="B21" s="43" t="s">
        <v>851</v>
      </c>
      <c r="C21" s="112">
        <v>35223</v>
      </c>
      <c r="D21" s="52">
        <f>C21*R3</f>
        <v>42267.6</v>
      </c>
      <c r="F21" s="101"/>
      <c r="G21" s="85"/>
      <c r="H21" s="3"/>
    </row>
    <row r="22" spans="1:8" x14ac:dyDescent="0.2">
      <c r="A22" s="43" t="s">
        <v>849</v>
      </c>
      <c r="B22" s="43" t="s">
        <v>850</v>
      </c>
      <c r="C22" s="112">
        <v>37406</v>
      </c>
      <c r="D22" s="52">
        <f>C22*R3</f>
        <v>44887.199999999997</v>
      </c>
      <c r="E22" s="97"/>
      <c r="F22" s="101"/>
      <c r="G22" s="85"/>
      <c r="H22" s="21"/>
    </row>
    <row r="23" spans="1:8" x14ac:dyDescent="0.2">
      <c r="A23" s="43" t="s">
        <v>852</v>
      </c>
      <c r="B23" s="43" t="s">
        <v>853</v>
      </c>
      <c r="C23" s="112">
        <v>38350</v>
      </c>
      <c r="D23" s="52">
        <f>C23*R3</f>
        <v>46020</v>
      </c>
      <c r="E23" s="97">
        <v>75</v>
      </c>
      <c r="F23" s="101" t="s">
        <v>931</v>
      </c>
      <c r="G23" s="85"/>
      <c r="H23" s="21"/>
    </row>
    <row r="24" spans="1:8" x14ac:dyDescent="0.2">
      <c r="A24" s="43" t="s">
        <v>854</v>
      </c>
      <c r="B24" s="43" t="s">
        <v>847</v>
      </c>
      <c r="C24" s="112">
        <v>40356</v>
      </c>
      <c r="D24" s="52">
        <f>C24*R3</f>
        <v>48427.199999999997</v>
      </c>
      <c r="E24" s="97">
        <v>102</v>
      </c>
      <c r="F24" s="101" t="s">
        <v>932</v>
      </c>
      <c r="G24" s="85"/>
      <c r="H24" s="21"/>
    </row>
    <row r="25" spans="1:8" x14ac:dyDescent="0.2">
      <c r="A25" s="43"/>
      <c r="B25" s="43"/>
      <c r="C25" s="112"/>
      <c r="D25" s="44"/>
      <c r="E25" s="97"/>
      <c r="F25" s="102"/>
      <c r="G25" s="85"/>
      <c r="H25" s="21"/>
    </row>
    <row r="26" spans="1:8" x14ac:dyDescent="0.2">
      <c r="A26" s="43" t="s">
        <v>856</v>
      </c>
      <c r="B26" s="43" t="s">
        <v>863</v>
      </c>
      <c r="C26" s="112">
        <v>30031</v>
      </c>
      <c r="D26" s="54">
        <f>C26*R3</f>
        <v>36037.199999999997</v>
      </c>
      <c r="E26" s="97">
        <v>33</v>
      </c>
      <c r="F26" s="102" t="s">
        <v>923</v>
      </c>
      <c r="G26" s="85"/>
      <c r="H26" s="21"/>
    </row>
    <row r="27" spans="1:8" x14ac:dyDescent="0.2">
      <c r="A27" s="43" t="s">
        <v>857</v>
      </c>
      <c r="B27" s="43" t="s">
        <v>864</v>
      </c>
      <c r="C27" s="112">
        <v>38468</v>
      </c>
      <c r="D27" s="52">
        <f>C27*R3</f>
        <v>46161.599999999999</v>
      </c>
      <c r="E27" s="97"/>
      <c r="F27" s="101"/>
      <c r="G27" s="85"/>
      <c r="H27" s="21"/>
    </row>
    <row r="28" spans="1:8" x14ac:dyDescent="0.2">
      <c r="A28" s="43" t="s">
        <v>858</v>
      </c>
      <c r="B28" s="43" t="s">
        <v>865</v>
      </c>
      <c r="C28" s="112">
        <v>40651</v>
      </c>
      <c r="D28" s="52">
        <f>C28*R3</f>
        <v>48781.2</v>
      </c>
      <c r="E28" s="97"/>
      <c r="F28" s="101"/>
      <c r="G28" s="85"/>
      <c r="H28" s="21"/>
    </row>
    <row r="29" spans="1:8" x14ac:dyDescent="0.2">
      <c r="A29" s="43" t="s">
        <v>859</v>
      </c>
      <c r="B29" s="43" t="s">
        <v>866</v>
      </c>
      <c r="C29" s="112">
        <v>41595</v>
      </c>
      <c r="D29" s="52">
        <f>C29*R3</f>
        <v>49914</v>
      </c>
      <c r="E29" s="97">
        <v>81</v>
      </c>
      <c r="F29" s="101" t="s">
        <v>193</v>
      </c>
      <c r="G29" s="85"/>
      <c r="H29" s="21"/>
    </row>
    <row r="30" spans="1:8" x14ac:dyDescent="0.2">
      <c r="A30" s="43" t="s">
        <v>860</v>
      </c>
      <c r="B30" s="43" t="s">
        <v>867</v>
      </c>
      <c r="C30" s="112">
        <v>43601</v>
      </c>
      <c r="D30" s="52">
        <f>C30*R3</f>
        <v>52321.2</v>
      </c>
      <c r="E30" s="97">
        <v>106</v>
      </c>
      <c r="F30" s="101" t="s">
        <v>194</v>
      </c>
      <c r="G30" s="85"/>
      <c r="H30" s="21"/>
    </row>
    <row r="31" spans="1:8" x14ac:dyDescent="0.2">
      <c r="A31" s="43"/>
      <c r="B31" s="96"/>
      <c r="C31" s="115"/>
      <c r="E31" s="97"/>
      <c r="F31" s="102"/>
      <c r="G31" s="85"/>
      <c r="H31" s="21"/>
    </row>
    <row r="32" spans="1:8" x14ac:dyDescent="0.2">
      <c r="A32" s="43" t="s">
        <v>868</v>
      </c>
      <c r="B32" s="43" t="s">
        <v>869</v>
      </c>
      <c r="C32" s="109">
        <v>28674</v>
      </c>
      <c r="D32" s="54">
        <f>C32*R3</f>
        <v>34408.799999999996</v>
      </c>
      <c r="E32" s="97">
        <v>28</v>
      </c>
      <c r="F32" s="102" t="s">
        <v>924</v>
      </c>
      <c r="G32" s="85"/>
      <c r="H32" s="21"/>
    </row>
    <row r="33" spans="1:8" x14ac:dyDescent="0.2">
      <c r="A33" s="43" t="s">
        <v>870</v>
      </c>
      <c r="B33" s="43" t="s">
        <v>873</v>
      </c>
      <c r="C33" s="112">
        <v>42303</v>
      </c>
      <c r="D33" s="52">
        <f>C33*R3</f>
        <v>50763.6</v>
      </c>
      <c r="E33" s="94">
        <v>102</v>
      </c>
      <c r="F33" s="101" t="s">
        <v>932</v>
      </c>
      <c r="G33" s="85"/>
      <c r="H33" s="21"/>
    </row>
    <row r="34" spans="1:8" x14ac:dyDescent="0.2">
      <c r="A34" s="43" t="s">
        <v>871</v>
      </c>
      <c r="B34" s="43" t="s">
        <v>872</v>
      </c>
      <c r="C34" s="112">
        <v>46374</v>
      </c>
      <c r="D34" s="52">
        <f>C34*R3</f>
        <v>55648.799999999996</v>
      </c>
      <c r="E34" s="97">
        <v>120</v>
      </c>
      <c r="F34" s="101" t="s">
        <v>933</v>
      </c>
      <c r="G34" s="85"/>
      <c r="H34" s="21"/>
    </row>
    <row r="35" spans="1:8" x14ac:dyDescent="0.2">
      <c r="A35" s="43"/>
      <c r="B35" s="43"/>
      <c r="C35" s="112"/>
      <c r="D35" s="44"/>
      <c r="E35" s="97"/>
      <c r="F35" s="102"/>
      <c r="G35" s="85"/>
      <c r="H35" s="21"/>
    </row>
    <row r="36" spans="1:8" x14ac:dyDescent="0.2">
      <c r="A36" s="43" t="s">
        <v>874</v>
      </c>
      <c r="B36" s="43" t="s">
        <v>877</v>
      </c>
      <c r="C36" s="112">
        <v>31565</v>
      </c>
      <c r="D36" s="54">
        <f>C36*R3</f>
        <v>37878</v>
      </c>
      <c r="E36" s="97">
        <v>36</v>
      </c>
      <c r="F36" s="102" t="s">
        <v>925</v>
      </c>
      <c r="G36" s="85"/>
      <c r="H36" s="21"/>
    </row>
    <row r="37" spans="1:8" x14ac:dyDescent="0.2">
      <c r="A37" s="43" t="s">
        <v>875</v>
      </c>
      <c r="B37" s="43" t="s">
        <v>878</v>
      </c>
      <c r="C37" s="112">
        <v>45194</v>
      </c>
      <c r="D37" s="52">
        <f>C37*R3</f>
        <v>54232.799999999996</v>
      </c>
      <c r="E37" s="97">
        <v>109</v>
      </c>
      <c r="F37" s="101" t="s">
        <v>194</v>
      </c>
      <c r="G37" s="85"/>
      <c r="H37" s="21"/>
    </row>
    <row r="38" spans="1:8" x14ac:dyDescent="0.2">
      <c r="A38" s="43" t="s">
        <v>876</v>
      </c>
      <c r="B38" s="43" t="s">
        <v>879</v>
      </c>
      <c r="C38" s="112">
        <v>49265</v>
      </c>
      <c r="D38" s="52">
        <f>C38*R3</f>
        <v>59118</v>
      </c>
      <c r="E38" s="97">
        <v>128</v>
      </c>
      <c r="F38" s="101" t="s">
        <v>195</v>
      </c>
      <c r="G38" s="85"/>
      <c r="H38" s="21"/>
    </row>
    <row r="39" spans="1:8" x14ac:dyDescent="0.2">
      <c r="A39" s="43"/>
      <c r="B39" s="43"/>
      <c r="C39" s="112"/>
      <c r="D39" s="44"/>
      <c r="E39" s="97"/>
      <c r="F39" s="102"/>
      <c r="G39" s="85"/>
      <c r="H39" s="21"/>
    </row>
    <row r="40" spans="1:8" x14ac:dyDescent="0.2">
      <c r="A40" s="43" t="s">
        <v>880</v>
      </c>
      <c r="B40" s="43" t="s">
        <v>881</v>
      </c>
      <c r="C40" s="109">
        <v>32745</v>
      </c>
      <c r="D40" s="54">
        <f>C40*R3</f>
        <v>39294</v>
      </c>
      <c r="E40" s="97">
        <v>34</v>
      </c>
      <c r="F40" s="102" t="s">
        <v>926</v>
      </c>
      <c r="G40" s="85"/>
      <c r="H40" s="21"/>
    </row>
    <row r="41" spans="1:8" x14ac:dyDescent="0.2">
      <c r="A41" s="43" t="s">
        <v>888</v>
      </c>
      <c r="B41" s="43" t="s">
        <v>884</v>
      </c>
      <c r="C41" s="112">
        <v>46492</v>
      </c>
      <c r="D41" s="52">
        <f>C41*R3</f>
        <v>55790.400000000001</v>
      </c>
      <c r="F41" s="102" t="s">
        <v>934</v>
      </c>
      <c r="G41" s="85"/>
      <c r="H41" s="21"/>
    </row>
    <row r="42" spans="1:8" x14ac:dyDescent="0.2">
      <c r="A42" s="43" t="s">
        <v>889</v>
      </c>
      <c r="B42" s="43" t="s">
        <v>885</v>
      </c>
      <c r="C42" s="112">
        <v>50563</v>
      </c>
      <c r="D42" s="52">
        <f>C42*R3</f>
        <v>60675.6</v>
      </c>
      <c r="E42" s="97">
        <v>95</v>
      </c>
      <c r="F42" s="102"/>
      <c r="G42" s="85"/>
      <c r="H42" s="21"/>
    </row>
    <row r="43" spans="1:8" x14ac:dyDescent="0.2">
      <c r="A43" s="43" t="s">
        <v>890</v>
      </c>
      <c r="B43" s="43" t="s">
        <v>886</v>
      </c>
      <c r="C43" s="112">
        <v>53808</v>
      </c>
      <c r="D43" s="52">
        <f>C43*R3</f>
        <v>64569.599999999999</v>
      </c>
      <c r="E43" s="97">
        <v>136</v>
      </c>
      <c r="F43" s="102" t="s">
        <v>935</v>
      </c>
      <c r="G43" s="85"/>
      <c r="H43" s="21"/>
    </row>
    <row r="44" spans="1:8" x14ac:dyDescent="0.2">
      <c r="A44" s="43"/>
      <c r="B44" s="43"/>
      <c r="C44" s="112"/>
      <c r="D44" s="44"/>
      <c r="E44" s="97"/>
      <c r="F44" s="102"/>
      <c r="G44" s="85"/>
      <c r="H44" s="21"/>
    </row>
    <row r="45" spans="1:8" x14ac:dyDescent="0.2">
      <c r="A45" s="43" t="s">
        <v>891</v>
      </c>
      <c r="B45" s="43" t="s">
        <v>892</v>
      </c>
      <c r="C45" s="112">
        <v>35754</v>
      </c>
      <c r="D45" s="54">
        <f>C45*R3</f>
        <v>42904.799999999996</v>
      </c>
      <c r="E45" s="97">
        <v>38</v>
      </c>
      <c r="F45" s="102" t="s">
        <v>927</v>
      </c>
      <c r="G45" s="85"/>
      <c r="H45" s="21"/>
    </row>
    <row r="46" spans="1:8" x14ac:dyDescent="0.2">
      <c r="A46" s="43" t="s">
        <v>882</v>
      </c>
      <c r="B46" s="43" t="s">
        <v>893</v>
      </c>
      <c r="C46" s="112">
        <v>49501</v>
      </c>
      <c r="D46" s="52">
        <f>C46*R3</f>
        <v>59401.2</v>
      </c>
      <c r="E46" s="97"/>
      <c r="F46" s="102" t="s">
        <v>936</v>
      </c>
      <c r="G46" s="85"/>
      <c r="H46" s="21"/>
    </row>
    <row r="47" spans="1:8" x14ac:dyDescent="0.2">
      <c r="A47" s="43" t="s">
        <v>883</v>
      </c>
      <c r="B47" s="43" t="s">
        <v>894</v>
      </c>
      <c r="C47" s="112">
        <v>53572</v>
      </c>
      <c r="D47" s="52">
        <f>C47*R3</f>
        <v>64286.399999999994</v>
      </c>
      <c r="E47" s="97">
        <v>95</v>
      </c>
      <c r="F47" s="102"/>
      <c r="G47" s="85"/>
      <c r="H47" s="21"/>
    </row>
    <row r="48" spans="1:8" x14ac:dyDescent="0.2">
      <c r="A48" s="43" t="s">
        <v>887</v>
      </c>
      <c r="B48" s="43" t="s">
        <v>895</v>
      </c>
      <c r="C48" s="112">
        <v>56817</v>
      </c>
      <c r="D48" s="52">
        <f>C48*R3</f>
        <v>68180.399999999994</v>
      </c>
      <c r="E48" s="97">
        <v>136</v>
      </c>
      <c r="F48" s="102" t="s">
        <v>937</v>
      </c>
      <c r="G48" s="85"/>
      <c r="H48" s="21"/>
    </row>
    <row r="49" spans="1:8" x14ac:dyDescent="0.2">
      <c r="A49" s="43"/>
      <c r="B49" s="96"/>
      <c r="C49" s="115"/>
      <c r="E49" s="97"/>
      <c r="F49" s="102"/>
      <c r="G49" s="85"/>
      <c r="H49" s="21"/>
    </row>
    <row r="50" spans="1:8" x14ac:dyDescent="0.2">
      <c r="A50" s="43" t="s">
        <v>896</v>
      </c>
      <c r="B50" s="43" t="s">
        <v>902</v>
      </c>
      <c r="C50" s="112">
        <v>33748</v>
      </c>
      <c r="D50" s="54">
        <f>C50*R3</f>
        <v>40497.599999999999</v>
      </c>
      <c r="E50" s="97">
        <v>32</v>
      </c>
      <c r="F50" s="102" t="s">
        <v>926</v>
      </c>
      <c r="G50" s="85"/>
      <c r="H50" s="21"/>
    </row>
    <row r="51" spans="1:8" x14ac:dyDescent="0.2">
      <c r="A51" s="43" t="s">
        <v>897</v>
      </c>
      <c r="B51" s="43" t="s">
        <v>903</v>
      </c>
      <c r="C51" s="112">
        <v>51566</v>
      </c>
      <c r="D51" s="52">
        <f>C51*R3</f>
        <v>61879.199999999997</v>
      </c>
      <c r="E51" s="97">
        <v>95</v>
      </c>
      <c r="F51" s="102"/>
      <c r="G51" s="85"/>
      <c r="H51" s="21"/>
    </row>
    <row r="52" spans="1:8" x14ac:dyDescent="0.2">
      <c r="A52" s="43" t="s">
        <v>898</v>
      </c>
      <c r="B52" s="43" t="s">
        <v>904</v>
      </c>
      <c r="C52" s="112">
        <v>54811</v>
      </c>
      <c r="D52" s="52">
        <f>C52*R3</f>
        <v>65773.2</v>
      </c>
      <c r="E52" s="97">
        <v>136</v>
      </c>
      <c r="F52" s="102" t="s">
        <v>937</v>
      </c>
      <c r="G52" s="85"/>
      <c r="H52" s="21"/>
    </row>
    <row r="53" spans="1:8" x14ac:dyDescent="0.2">
      <c r="A53" s="43"/>
      <c r="B53" s="43"/>
      <c r="C53" s="115"/>
      <c r="E53" s="97"/>
      <c r="F53" s="102"/>
      <c r="G53" s="85"/>
      <c r="H53" s="21"/>
    </row>
    <row r="54" spans="1:8" x14ac:dyDescent="0.2">
      <c r="A54" s="43" t="s">
        <v>899</v>
      </c>
      <c r="B54" s="43" t="s">
        <v>905</v>
      </c>
      <c r="C54" s="112">
        <v>36757</v>
      </c>
      <c r="D54" s="54">
        <f>C54*R3</f>
        <v>44108.4</v>
      </c>
      <c r="E54" s="97">
        <v>38</v>
      </c>
      <c r="F54" s="102" t="s">
        <v>927</v>
      </c>
      <c r="G54" s="85"/>
      <c r="H54" s="21"/>
    </row>
    <row r="55" spans="1:8" x14ac:dyDescent="0.2">
      <c r="A55" s="43" t="s">
        <v>900</v>
      </c>
      <c r="B55" s="43" t="s">
        <v>906</v>
      </c>
      <c r="C55" s="112">
        <v>54575</v>
      </c>
      <c r="D55" s="52">
        <f>C55*R3</f>
        <v>65490</v>
      </c>
      <c r="E55" s="97">
        <v>95</v>
      </c>
      <c r="F55" s="102"/>
      <c r="G55" s="85"/>
      <c r="H55" s="21"/>
    </row>
    <row r="56" spans="1:8" x14ac:dyDescent="0.2">
      <c r="A56" s="43" t="s">
        <v>901</v>
      </c>
      <c r="B56" s="43" t="s">
        <v>907</v>
      </c>
      <c r="C56" s="112">
        <v>57820</v>
      </c>
      <c r="D56" s="52">
        <f>C56*R3</f>
        <v>69384</v>
      </c>
      <c r="E56" s="97">
        <v>136</v>
      </c>
      <c r="F56" s="102" t="s">
        <v>937</v>
      </c>
      <c r="G56" s="85"/>
      <c r="H56" s="21"/>
    </row>
    <row r="57" spans="1:8" x14ac:dyDescent="0.2">
      <c r="A57" s="43"/>
      <c r="B57" s="96"/>
      <c r="C57" s="115"/>
      <c r="E57" s="97"/>
      <c r="F57" s="102"/>
      <c r="G57" s="85"/>
      <c r="H57" s="21"/>
    </row>
    <row r="58" spans="1:8" x14ac:dyDescent="0.2">
      <c r="A58" s="43" t="s">
        <v>908</v>
      </c>
      <c r="B58" s="43" t="s">
        <v>909</v>
      </c>
      <c r="C58" s="109">
        <v>42067</v>
      </c>
      <c r="D58" s="54">
        <f>C58*R3</f>
        <v>50480.4</v>
      </c>
      <c r="E58" s="97">
        <v>44</v>
      </c>
      <c r="F58" s="102" t="s">
        <v>928</v>
      </c>
      <c r="G58" s="85"/>
      <c r="H58" s="21"/>
    </row>
    <row r="59" spans="1:8" x14ac:dyDescent="0.2">
      <c r="A59" s="43" t="s">
        <v>910</v>
      </c>
      <c r="B59" s="43" t="s">
        <v>911</v>
      </c>
      <c r="C59" s="112">
        <v>75048</v>
      </c>
      <c r="D59" s="52">
        <f>C59*R3</f>
        <v>90057.599999999991</v>
      </c>
      <c r="F59" s="102"/>
      <c r="G59" s="85"/>
      <c r="H59" s="21"/>
    </row>
    <row r="60" spans="1:8" x14ac:dyDescent="0.2">
      <c r="A60" s="43" t="s">
        <v>913</v>
      </c>
      <c r="B60" s="43" t="s">
        <v>912</v>
      </c>
      <c r="C60" s="112">
        <v>88382</v>
      </c>
      <c r="D60" s="52">
        <f>C60*R3</f>
        <v>106058.4</v>
      </c>
      <c r="E60" s="97">
        <v>290</v>
      </c>
      <c r="F60" s="101" t="s">
        <v>938</v>
      </c>
      <c r="G60" s="85"/>
    </row>
    <row r="61" spans="1:8" x14ac:dyDescent="0.2">
      <c r="A61" s="43"/>
      <c r="B61" s="43"/>
      <c r="C61" s="112"/>
      <c r="D61" s="44"/>
      <c r="E61" s="97"/>
      <c r="F61" s="102"/>
      <c r="G61" s="85"/>
      <c r="H61" s="21"/>
    </row>
    <row r="62" spans="1:8" x14ac:dyDescent="0.2">
      <c r="A62" s="43" t="s">
        <v>914</v>
      </c>
      <c r="B62" s="43" t="s">
        <v>917</v>
      </c>
      <c r="C62" s="112">
        <v>47318</v>
      </c>
      <c r="D62" s="54">
        <f>C62*R3</f>
        <v>56781.599999999999</v>
      </c>
      <c r="E62" s="97">
        <v>48</v>
      </c>
      <c r="F62" s="102" t="s">
        <v>929</v>
      </c>
      <c r="G62" s="85"/>
      <c r="H62" s="21"/>
    </row>
    <row r="63" spans="1:8" x14ac:dyDescent="0.2">
      <c r="A63" s="43" t="s">
        <v>915</v>
      </c>
      <c r="B63" s="43" t="s">
        <v>918</v>
      </c>
      <c r="C63" s="112">
        <v>80299</v>
      </c>
      <c r="D63" s="52">
        <f>C63*R3</f>
        <v>96358.8</v>
      </c>
      <c r="E63" s="97"/>
      <c r="F63" s="102"/>
      <c r="G63" s="85"/>
      <c r="H63" s="21"/>
    </row>
    <row r="64" spans="1:8" x14ac:dyDescent="0.2">
      <c r="A64" s="43" t="s">
        <v>916</v>
      </c>
      <c r="B64" s="43" t="s">
        <v>919</v>
      </c>
      <c r="C64" s="112">
        <v>93633</v>
      </c>
      <c r="D64" s="52">
        <f>C64*R3</f>
        <v>112359.59999999999</v>
      </c>
      <c r="E64" s="97">
        <v>290</v>
      </c>
      <c r="F64" s="101" t="s">
        <v>196</v>
      </c>
      <c r="G64" s="85"/>
      <c r="H64" s="21"/>
    </row>
    <row r="65" spans="1:8" x14ac:dyDescent="0.2">
      <c r="A65" t="s">
        <v>220</v>
      </c>
      <c r="B65" s="96"/>
      <c r="C65" s="96"/>
      <c r="E65" s="95"/>
      <c r="F65" s="102"/>
      <c r="G65" s="85"/>
      <c r="H65" s="21"/>
    </row>
  </sheetData>
  <mergeCells count="3">
    <mergeCell ref="A7:F7"/>
    <mergeCell ref="A9:A10"/>
    <mergeCell ref="D9:D10"/>
  </mergeCells>
  <hyperlinks>
    <hyperlink ref="D1" r:id="rId1" display="http://energoprom66.ru        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zoomScale="115" zoomScaleNormal="115" workbookViewId="0">
      <selection activeCell="A12" sqref="A12"/>
    </sheetView>
  </sheetViews>
  <sheetFormatPr defaultRowHeight="12.75" x14ac:dyDescent="0.2"/>
  <cols>
    <col min="1" max="1" width="48.28515625" customWidth="1"/>
    <col min="2" max="2" width="28.140625" customWidth="1"/>
    <col min="3" max="3" width="10.28515625" bestFit="1" customWidth="1"/>
    <col min="5" max="5" width="21.5703125" bestFit="1" customWidth="1"/>
  </cols>
  <sheetData>
    <row r="1" spans="1:5" ht="20.25" x14ac:dyDescent="0.3">
      <c r="A1" s="1" t="s">
        <v>1045</v>
      </c>
      <c r="B1" s="1"/>
      <c r="C1" s="34"/>
      <c r="D1" s="81"/>
      <c r="E1" s="98" t="s">
        <v>979</v>
      </c>
    </row>
    <row r="2" spans="1:5" x14ac:dyDescent="0.2">
      <c r="A2" s="42"/>
      <c r="B2" s="42"/>
      <c r="C2" s="34"/>
      <c r="D2" s="81"/>
      <c r="E2" s="98"/>
    </row>
    <row r="3" spans="1:5" ht="20.25" x14ac:dyDescent="0.3">
      <c r="A3" s="1"/>
      <c r="B3" s="1"/>
      <c r="C3" s="34"/>
      <c r="D3" s="81"/>
      <c r="E3" s="98"/>
    </row>
    <row r="4" spans="1:5" ht="15.75" x14ac:dyDescent="0.25">
      <c r="A4" s="69" t="s">
        <v>956</v>
      </c>
      <c r="B4" s="10"/>
      <c r="C4" s="34"/>
      <c r="D4" s="81"/>
      <c r="E4" s="98"/>
    </row>
    <row r="5" spans="1:5" x14ac:dyDescent="0.2">
      <c r="A5" s="2"/>
      <c r="B5" s="2"/>
      <c r="C5" s="34"/>
      <c r="D5" s="81"/>
      <c r="E5" s="98"/>
    </row>
    <row r="6" spans="1:5" x14ac:dyDescent="0.2">
      <c r="A6" s="5"/>
      <c r="B6" s="5"/>
      <c r="C6" s="34"/>
      <c r="D6" s="81"/>
      <c r="E6" s="98"/>
    </row>
    <row r="7" spans="1:5" ht="51.75" customHeight="1" x14ac:dyDescent="0.2">
      <c r="A7" s="134" t="s">
        <v>974</v>
      </c>
      <c r="B7" s="134"/>
      <c r="C7" s="135"/>
      <c r="D7" s="135"/>
      <c r="E7" s="135"/>
    </row>
    <row r="8" spans="1:5" x14ac:dyDescent="0.2">
      <c r="A8" s="15"/>
      <c r="B8" s="15"/>
      <c r="C8" s="34"/>
      <c r="D8" s="81"/>
      <c r="E8" s="99"/>
    </row>
    <row r="9" spans="1:5" x14ac:dyDescent="0.2">
      <c r="A9" s="130" t="s">
        <v>208</v>
      </c>
      <c r="B9" s="75" t="s">
        <v>380</v>
      </c>
      <c r="C9" s="65" t="s">
        <v>207</v>
      </c>
      <c r="D9" s="82" t="s">
        <v>1</v>
      </c>
      <c r="E9" s="75" t="s">
        <v>16</v>
      </c>
    </row>
    <row r="10" spans="1:5" x14ac:dyDescent="0.2">
      <c r="A10" s="131"/>
      <c r="B10" s="70"/>
      <c r="C10" s="66" t="s">
        <v>978</v>
      </c>
      <c r="D10" s="83" t="s">
        <v>2</v>
      </c>
      <c r="E10" s="70"/>
    </row>
    <row r="11" spans="1:5" x14ac:dyDescent="0.2">
      <c r="A11" t="s">
        <v>220</v>
      </c>
      <c r="B11" s="2"/>
      <c r="C11" s="73"/>
      <c r="D11" s="84"/>
      <c r="E11" s="17"/>
    </row>
    <row r="12" spans="1:5" x14ac:dyDescent="0.2">
      <c r="A12" s="16" t="s">
        <v>940</v>
      </c>
      <c r="B12" s="2" t="s">
        <v>941</v>
      </c>
      <c r="C12" s="26">
        <f>5959*1.2</f>
        <v>7150.8</v>
      </c>
      <c r="D12" s="85">
        <v>10</v>
      </c>
      <c r="E12" s="33" t="s">
        <v>197</v>
      </c>
    </row>
    <row r="13" spans="1:5" x14ac:dyDescent="0.2">
      <c r="A13" s="16" t="s">
        <v>951</v>
      </c>
      <c r="B13" s="2" t="s">
        <v>942</v>
      </c>
      <c r="C13" s="26">
        <f>6313*1.2</f>
        <v>7575.5999999999995</v>
      </c>
      <c r="D13" s="85">
        <v>9</v>
      </c>
      <c r="E13" s="33" t="s">
        <v>197</v>
      </c>
    </row>
    <row r="14" spans="1:5" x14ac:dyDescent="0.2">
      <c r="A14" s="16" t="s">
        <v>950</v>
      </c>
      <c r="B14" s="2" t="s">
        <v>943</v>
      </c>
      <c r="C14" s="26">
        <f>6667*1.2</f>
        <v>8000.4</v>
      </c>
      <c r="D14" s="85">
        <v>9</v>
      </c>
      <c r="E14" s="33" t="s">
        <v>197</v>
      </c>
    </row>
    <row r="15" spans="1:5" x14ac:dyDescent="0.2">
      <c r="A15" s="2" t="s">
        <v>949</v>
      </c>
      <c r="B15" s="2" t="s">
        <v>944</v>
      </c>
      <c r="C15" s="26">
        <v>8991</v>
      </c>
      <c r="D15" s="85">
        <v>11</v>
      </c>
      <c r="E15" s="33" t="s">
        <v>198</v>
      </c>
    </row>
    <row r="16" spans="1:5" x14ac:dyDescent="0.2">
      <c r="A16" s="2" t="s">
        <v>945</v>
      </c>
      <c r="B16" s="2" t="s">
        <v>946</v>
      </c>
      <c r="C16" s="26">
        <v>10761</v>
      </c>
      <c r="D16" s="85">
        <v>16</v>
      </c>
      <c r="E16" s="33" t="s">
        <v>198</v>
      </c>
    </row>
    <row r="17" spans="1:7" x14ac:dyDescent="0.2">
      <c r="A17" s="2"/>
      <c r="B17" s="2"/>
      <c r="C17" s="26"/>
      <c r="D17" s="85"/>
      <c r="E17" s="33"/>
    </row>
    <row r="18" spans="1:7" x14ac:dyDescent="0.2">
      <c r="A18" s="2" t="s">
        <v>947</v>
      </c>
      <c r="B18" s="2" t="s">
        <v>944</v>
      </c>
      <c r="C18" s="26">
        <v>8354</v>
      </c>
      <c r="D18" s="85">
        <v>16</v>
      </c>
      <c r="E18" s="33" t="s">
        <v>198</v>
      </c>
    </row>
    <row r="19" spans="1:7" x14ac:dyDescent="0.2">
      <c r="A19" s="2" t="s">
        <v>948</v>
      </c>
      <c r="B19" s="2" t="s">
        <v>946</v>
      </c>
      <c r="C19" s="26">
        <v>10761</v>
      </c>
      <c r="D19" s="85">
        <v>16</v>
      </c>
      <c r="E19" s="33" t="s">
        <v>198</v>
      </c>
    </row>
    <row r="20" spans="1:7" x14ac:dyDescent="0.2">
      <c r="A20" s="2" t="s">
        <v>957</v>
      </c>
      <c r="B20" s="2" t="s">
        <v>716</v>
      </c>
      <c r="C20" s="26">
        <v>15576</v>
      </c>
      <c r="D20" s="85">
        <v>58</v>
      </c>
      <c r="E20" s="37" t="s">
        <v>204</v>
      </c>
    </row>
    <row r="21" spans="1:7" x14ac:dyDescent="0.2">
      <c r="A21" s="16" t="s">
        <v>958</v>
      </c>
      <c r="B21" s="2" t="s">
        <v>953</v>
      </c>
      <c r="C21" s="26">
        <v>22482</v>
      </c>
      <c r="D21" s="85">
        <v>73</v>
      </c>
      <c r="E21" s="37" t="s">
        <v>203</v>
      </c>
    </row>
    <row r="22" spans="1:7" x14ac:dyDescent="0.2">
      <c r="A22" s="2" t="s">
        <v>959</v>
      </c>
      <c r="B22" s="2" t="s">
        <v>952</v>
      </c>
      <c r="C22" s="26">
        <v>17983</v>
      </c>
      <c r="D22" s="85">
        <v>61</v>
      </c>
      <c r="E22" s="37" t="s">
        <v>205</v>
      </c>
    </row>
    <row r="23" spans="1:7" x14ac:dyDescent="0.2">
      <c r="A23" s="2" t="s">
        <v>960</v>
      </c>
      <c r="B23" s="2" t="s">
        <v>954</v>
      </c>
      <c r="C23" s="26">
        <v>35966</v>
      </c>
      <c r="D23" s="85">
        <v>93</v>
      </c>
      <c r="E23" s="37" t="s">
        <v>202</v>
      </c>
    </row>
    <row r="24" spans="1:7" x14ac:dyDescent="0.2">
      <c r="A24" s="2" t="s">
        <v>961</v>
      </c>
      <c r="B24" s="2" t="s">
        <v>955</v>
      </c>
      <c r="C24" s="26">
        <v>40780</v>
      </c>
      <c r="D24" s="85">
        <v>105</v>
      </c>
      <c r="E24" s="37" t="s">
        <v>202</v>
      </c>
    </row>
    <row r="25" spans="1:7" x14ac:dyDescent="0.2">
      <c r="A25" s="2"/>
      <c r="B25" s="2"/>
      <c r="C25" s="13"/>
      <c r="D25" s="85"/>
      <c r="E25" s="21"/>
    </row>
    <row r="26" spans="1:7" x14ac:dyDescent="0.2">
      <c r="A26" s="16" t="s">
        <v>9</v>
      </c>
      <c r="B26" s="2" t="s">
        <v>8</v>
      </c>
      <c r="C26" s="29">
        <v>65065</v>
      </c>
      <c r="D26" s="85">
        <v>38</v>
      </c>
      <c r="E26" s="21"/>
    </row>
    <row r="27" spans="1:7" x14ac:dyDescent="0.2">
      <c r="B27" s="2"/>
      <c r="C27" s="13"/>
      <c r="D27" s="3"/>
      <c r="E27" s="3"/>
      <c r="F27" s="85"/>
      <c r="G27" s="21"/>
    </row>
    <row r="28" spans="1:7" x14ac:dyDescent="0.2">
      <c r="A28" s="2" t="s">
        <v>962</v>
      </c>
      <c r="B28" s="2" t="s">
        <v>944</v>
      </c>
      <c r="C28" s="35">
        <v>14400</v>
      </c>
      <c r="D28" s="85"/>
      <c r="E28" s="37" t="s">
        <v>206</v>
      </c>
    </row>
    <row r="29" spans="1:7" x14ac:dyDescent="0.2">
      <c r="A29" s="2" t="s">
        <v>963</v>
      </c>
      <c r="B29" s="2" t="s">
        <v>946</v>
      </c>
      <c r="C29" s="26">
        <v>17983</v>
      </c>
      <c r="D29" s="85">
        <v>49</v>
      </c>
      <c r="E29" s="37" t="s">
        <v>201</v>
      </c>
    </row>
    <row r="30" spans="1:7" x14ac:dyDescent="0.2">
      <c r="A30" s="2" t="s">
        <v>964</v>
      </c>
      <c r="B30" s="2" t="s">
        <v>971</v>
      </c>
      <c r="C30" s="26">
        <v>19186</v>
      </c>
      <c r="D30" s="85">
        <v>48</v>
      </c>
      <c r="E30" s="37" t="s">
        <v>200</v>
      </c>
    </row>
    <row r="31" spans="1:7" x14ac:dyDescent="0.2">
      <c r="A31" s="2" t="s">
        <v>965</v>
      </c>
      <c r="B31" s="2" t="s">
        <v>972</v>
      </c>
      <c r="C31" s="26">
        <v>43188</v>
      </c>
      <c r="D31" s="85">
        <v>98</v>
      </c>
      <c r="E31" s="33" t="s">
        <v>199</v>
      </c>
    </row>
    <row r="32" spans="1:7" x14ac:dyDescent="0.2">
      <c r="A32" s="2" t="s">
        <v>966</v>
      </c>
      <c r="B32" s="2" t="s">
        <v>716</v>
      </c>
      <c r="C32" s="26">
        <v>19186</v>
      </c>
      <c r="D32" s="85">
        <v>51</v>
      </c>
      <c r="E32" s="37" t="s">
        <v>201</v>
      </c>
    </row>
    <row r="33" spans="1:5" x14ac:dyDescent="0.2">
      <c r="A33" s="2" t="s">
        <v>967</v>
      </c>
      <c r="B33" s="2" t="s">
        <v>266</v>
      </c>
      <c r="C33" s="26">
        <v>20390</v>
      </c>
      <c r="D33" s="85">
        <v>68</v>
      </c>
      <c r="E33" s="37" t="s">
        <v>205</v>
      </c>
    </row>
    <row r="34" spans="1:5" x14ac:dyDescent="0.2">
      <c r="A34" s="2"/>
      <c r="B34" s="2"/>
      <c r="C34" s="13"/>
      <c r="D34" s="85"/>
      <c r="E34" s="21"/>
    </row>
    <row r="35" spans="1:5" x14ac:dyDescent="0.2">
      <c r="A35" s="2" t="s">
        <v>968</v>
      </c>
      <c r="B35" s="2" t="s">
        <v>973</v>
      </c>
      <c r="C35" s="26">
        <v>20145</v>
      </c>
      <c r="D35" s="85">
        <v>53</v>
      </c>
      <c r="E35" s="37" t="s">
        <v>200</v>
      </c>
    </row>
    <row r="36" spans="1:5" x14ac:dyDescent="0.2">
      <c r="A36" s="2" t="s">
        <v>969</v>
      </c>
      <c r="B36" s="2" t="s">
        <v>266</v>
      </c>
      <c r="C36" s="26">
        <v>20390</v>
      </c>
      <c r="D36" s="85">
        <v>68</v>
      </c>
      <c r="E36" s="37" t="s">
        <v>205</v>
      </c>
    </row>
    <row r="37" spans="1:5" x14ac:dyDescent="0.2">
      <c r="A37" s="2" t="s">
        <v>970</v>
      </c>
      <c r="B37" s="2" t="s">
        <v>954</v>
      </c>
      <c r="C37" s="26">
        <v>39189</v>
      </c>
      <c r="D37" s="85"/>
      <c r="E37" s="37" t="s">
        <v>202</v>
      </c>
    </row>
    <row r="38" spans="1:5" x14ac:dyDescent="0.2">
      <c r="A38" t="s">
        <v>220</v>
      </c>
    </row>
  </sheetData>
  <mergeCells count="2">
    <mergeCell ref="A7:E7"/>
    <mergeCell ref="A9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15" zoomScaleNormal="115" workbookViewId="0">
      <selection sqref="A1:F1"/>
    </sheetView>
  </sheetViews>
  <sheetFormatPr defaultRowHeight="12.75" x14ac:dyDescent="0.2"/>
  <cols>
    <col min="1" max="1" width="35.28515625" customWidth="1"/>
    <col min="2" max="2" width="27" customWidth="1"/>
    <col min="3" max="3" width="10.7109375" style="36" bestFit="1" customWidth="1"/>
    <col min="4" max="4" width="16.5703125" customWidth="1"/>
    <col min="5" max="5" width="9.140625" style="90"/>
    <col min="6" max="6" width="12.42578125" bestFit="1" customWidth="1"/>
  </cols>
  <sheetData>
    <row r="1" spans="1:10" s="2" customFormat="1" ht="20.25" x14ac:dyDescent="0.3">
      <c r="A1" s="140" t="s">
        <v>1045</v>
      </c>
      <c r="B1" s="140"/>
      <c r="C1" s="140"/>
      <c r="D1" s="140"/>
      <c r="E1" s="140"/>
      <c r="F1" s="140"/>
      <c r="H1" s="14"/>
      <c r="J1" s="3"/>
    </row>
    <row r="2" spans="1:10" s="2" customFormat="1" ht="15" customHeight="1" x14ac:dyDescent="0.2">
      <c r="A2" s="138" t="s">
        <v>1046</v>
      </c>
      <c r="B2" s="138"/>
      <c r="C2" s="138"/>
      <c r="D2" s="138"/>
      <c r="E2" s="138"/>
      <c r="F2" s="138"/>
      <c r="H2" s="3"/>
      <c r="I2" s="38"/>
      <c r="J2" s="3"/>
    </row>
    <row r="3" spans="1:10" s="2" customFormat="1" x14ac:dyDescent="0.2">
      <c r="A3" s="58"/>
      <c r="B3" s="58"/>
      <c r="C3" s="6"/>
      <c r="D3" s="3"/>
      <c r="E3" s="81"/>
      <c r="F3" s="41"/>
      <c r="H3" s="3"/>
      <c r="I3" s="38"/>
      <c r="J3" s="3"/>
    </row>
    <row r="4" spans="1:10" s="2" customFormat="1" ht="15.75" x14ac:dyDescent="0.25">
      <c r="A4" s="139" t="s">
        <v>5</v>
      </c>
      <c r="B4" s="139"/>
      <c r="C4" s="139"/>
      <c r="D4" s="139"/>
      <c r="E4" s="139"/>
      <c r="F4" s="4">
        <v>43474</v>
      </c>
      <c r="H4" s="3"/>
      <c r="I4" s="38"/>
      <c r="J4" s="3"/>
    </row>
    <row r="5" spans="1:10" s="2" customFormat="1" x14ac:dyDescent="0.2">
      <c r="C5" s="6"/>
      <c r="D5" s="3"/>
      <c r="E5" s="81"/>
      <c r="F5" s="41"/>
      <c r="H5" s="3"/>
      <c r="I5" s="38"/>
      <c r="J5" s="3"/>
    </row>
    <row r="6" spans="1:10" s="2" customFormat="1" x14ac:dyDescent="0.2">
      <c r="C6" s="6"/>
      <c r="D6" s="3"/>
      <c r="E6" s="81"/>
      <c r="F6" s="41"/>
      <c r="H6" s="3"/>
      <c r="I6" s="38"/>
      <c r="J6" s="3"/>
    </row>
    <row r="7" spans="1:10" s="2" customFormat="1" ht="67.5" customHeight="1" x14ac:dyDescent="0.2">
      <c r="A7" s="134" t="s">
        <v>224</v>
      </c>
      <c r="B7" s="134"/>
      <c r="C7" s="135"/>
      <c r="D7" s="135"/>
      <c r="E7" s="135"/>
      <c r="F7" s="135"/>
      <c r="H7" s="3"/>
      <c r="I7" s="38"/>
      <c r="J7" s="3"/>
    </row>
    <row r="8" spans="1:10" s="2" customFormat="1" x14ac:dyDescent="0.2">
      <c r="C8" s="6"/>
      <c r="D8" s="3"/>
      <c r="E8" s="81"/>
      <c r="F8" s="41"/>
      <c r="H8" s="3"/>
      <c r="I8" s="38"/>
      <c r="J8" s="3"/>
    </row>
    <row r="9" spans="1:10" x14ac:dyDescent="0.2">
      <c r="A9" s="130" t="s">
        <v>208</v>
      </c>
      <c r="B9" s="75" t="s">
        <v>380</v>
      </c>
      <c r="C9" s="106" t="s">
        <v>207</v>
      </c>
      <c r="D9" s="132" t="s">
        <v>986</v>
      </c>
      <c r="E9" s="82" t="s">
        <v>1</v>
      </c>
      <c r="F9" s="7" t="s">
        <v>16</v>
      </c>
    </row>
    <row r="10" spans="1:10" x14ac:dyDescent="0.2">
      <c r="A10" s="131"/>
      <c r="B10" s="70"/>
      <c r="C10" s="107" t="s">
        <v>987</v>
      </c>
      <c r="D10" s="133"/>
      <c r="E10" s="83" t="s">
        <v>2</v>
      </c>
      <c r="F10" s="8"/>
    </row>
    <row r="11" spans="1:10" x14ac:dyDescent="0.2">
      <c r="A11" t="s">
        <v>220</v>
      </c>
      <c r="C11" s="111"/>
      <c r="D11" s="61"/>
      <c r="E11" s="91"/>
      <c r="F11" s="63"/>
    </row>
    <row r="12" spans="1:10" x14ac:dyDescent="0.2">
      <c r="A12" s="24" t="s">
        <v>1047</v>
      </c>
      <c r="B12" s="2" t="s">
        <v>789</v>
      </c>
      <c r="C12" s="112">
        <v>25538.958750000002</v>
      </c>
      <c r="D12" s="52">
        <f>C12*1.35</f>
        <v>34477.594312500005</v>
      </c>
      <c r="E12" s="92"/>
      <c r="F12" s="28"/>
    </row>
    <row r="13" spans="1:10" x14ac:dyDescent="0.2">
      <c r="A13" s="24" t="s">
        <v>1048</v>
      </c>
      <c r="B13" s="2" t="s">
        <v>790</v>
      </c>
      <c r="C13" s="112">
        <v>25294.82</v>
      </c>
      <c r="D13" s="52">
        <f t="shared" ref="D13:D50" si="0">C13*1.35</f>
        <v>34148.007000000005</v>
      </c>
      <c r="E13" s="85"/>
      <c r="F13" s="28"/>
    </row>
    <row r="14" spans="1:10" x14ac:dyDescent="0.2">
      <c r="A14" s="24" t="s">
        <v>1049</v>
      </c>
      <c r="B14" s="2" t="s">
        <v>791</v>
      </c>
      <c r="C14" s="112">
        <v>26294.82</v>
      </c>
      <c r="D14" s="52">
        <f t="shared" si="0"/>
        <v>35498.007000000005</v>
      </c>
      <c r="E14" s="85"/>
      <c r="F14" s="28"/>
    </row>
    <row r="15" spans="1:10" x14ac:dyDescent="0.2">
      <c r="A15" s="24"/>
      <c r="B15" s="24"/>
      <c r="C15" s="112"/>
      <c r="D15" s="52">
        <f t="shared" si="0"/>
        <v>0</v>
      </c>
      <c r="E15" s="85"/>
      <c r="F15" s="28"/>
    </row>
    <row r="16" spans="1:10" x14ac:dyDescent="0.2">
      <c r="A16" s="2" t="s">
        <v>1050</v>
      </c>
      <c r="B16" s="2" t="s">
        <v>715</v>
      </c>
      <c r="C16" s="112">
        <v>18564</v>
      </c>
      <c r="D16" s="52">
        <f t="shared" si="0"/>
        <v>25061.4</v>
      </c>
      <c r="E16" s="85">
        <v>40</v>
      </c>
      <c r="F16" s="22" t="s">
        <v>37</v>
      </c>
    </row>
    <row r="17" spans="1:6" x14ac:dyDescent="0.2">
      <c r="A17" s="16" t="s">
        <v>1051</v>
      </c>
      <c r="B17" s="16" t="s">
        <v>715</v>
      </c>
      <c r="C17" s="112">
        <v>18564</v>
      </c>
      <c r="D17" s="52">
        <f t="shared" si="0"/>
        <v>25061.4</v>
      </c>
      <c r="E17" s="85">
        <v>40</v>
      </c>
      <c r="F17" s="22" t="s">
        <v>37</v>
      </c>
    </row>
    <row r="18" spans="1:6" x14ac:dyDescent="0.2">
      <c r="A18" s="16"/>
      <c r="B18" s="16"/>
      <c r="C18" s="112"/>
      <c r="D18" s="52">
        <f t="shared" si="0"/>
        <v>0</v>
      </c>
      <c r="E18" s="85"/>
      <c r="F18" s="22"/>
    </row>
    <row r="19" spans="1:6" x14ac:dyDescent="0.2">
      <c r="A19" s="24" t="s">
        <v>1052</v>
      </c>
      <c r="B19" s="2" t="s">
        <v>789</v>
      </c>
      <c r="C19" s="112">
        <v>26665.906687499999</v>
      </c>
      <c r="D19" s="52">
        <f t="shared" si="0"/>
        <v>35998.974028124998</v>
      </c>
      <c r="E19" s="85"/>
      <c r="F19" s="22"/>
    </row>
    <row r="20" spans="1:6" x14ac:dyDescent="0.2">
      <c r="A20" s="24"/>
      <c r="B20" s="24"/>
      <c r="C20" s="112"/>
      <c r="D20" s="52">
        <f t="shared" si="0"/>
        <v>0</v>
      </c>
      <c r="E20" s="85"/>
      <c r="F20" s="22"/>
    </row>
    <row r="21" spans="1:6" x14ac:dyDescent="0.2">
      <c r="A21" s="2" t="s">
        <v>795</v>
      </c>
      <c r="B21" s="2" t="s">
        <v>716</v>
      </c>
      <c r="C21" s="112">
        <v>18281</v>
      </c>
      <c r="D21" s="52">
        <f t="shared" si="0"/>
        <v>24679.350000000002</v>
      </c>
      <c r="E21" s="85">
        <v>60</v>
      </c>
      <c r="F21" s="21" t="s">
        <v>38</v>
      </c>
    </row>
    <row r="22" spans="1:6" x14ac:dyDescent="0.2">
      <c r="A22" s="2"/>
      <c r="B22" s="2"/>
      <c r="C22" s="112"/>
      <c r="D22" s="52">
        <f t="shared" si="0"/>
        <v>0</v>
      </c>
      <c r="E22" s="85"/>
      <c r="F22" s="21"/>
    </row>
    <row r="23" spans="1:6" x14ac:dyDescent="0.2">
      <c r="A23" s="16" t="s">
        <v>1053</v>
      </c>
      <c r="B23" s="16" t="s">
        <v>506</v>
      </c>
      <c r="C23" s="112">
        <v>19520</v>
      </c>
      <c r="D23" s="52">
        <f t="shared" si="0"/>
        <v>26352</v>
      </c>
      <c r="E23" s="85">
        <v>75</v>
      </c>
      <c r="F23" s="21" t="s">
        <v>39</v>
      </c>
    </row>
    <row r="24" spans="1:6" x14ac:dyDescent="0.2">
      <c r="A24" s="16" t="s">
        <v>1054</v>
      </c>
      <c r="B24" s="16" t="s">
        <v>506</v>
      </c>
      <c r="C24" s="112">
        <v>19520</v>
      </c>
      <c r="D24" s="52">
        <f t="shared" si="0"/>
        <v>26352</v>
      </c>
      <c r="E24" s="85">
        <v>75</v>
      </c>
      <c r="F24" s="21" t="s">
        <v>39</v>
      </c>
    </row>
    <row r="25" spans="1:6" x14ac:dyDescent="0.2">
      <c r="A25" s="16"/>
      <c r="B25" s="16"/>
      <c r="C25" s="112"/>
      <c r="D25" s="52">
        <f t="shared" si="0"/>
        <v>0</v>
      </c>
      <c r="E25" s="85"/>
      <c r="F25" s="21"/>
    </row>
    <row r="26" spans="1:6" x14ac:dyDescent="0.2">
      <c r="A26" s="2" t="s">
        <v>1055</v>
      </c>
      <c r="B26" s="2" t="s">
        <v>717</v>
      </c>
      <c r="C26" s="112">
        <v>19942</v>
      </c>
      <c r="D26" s="52">
        <f t="shared" si="0"/>
        <v>26921.7</v>
      </c>
      <c r="E26" s="85">
        <v>93</v>
      </c>
      <c r="F26" s="21" t="s">
        <v>40</v>
      </c>
    </row>
    <row r="27" spans="1:6" x14ac:dyDescent="0.2">
      <c r="A27" s="16" t="s">
        <v>1056</v>
      </c>
      <c r="B27" s="16" t="s">
        <v>717</v>
      </c>
      <c r="C27" s="112">
        <v>19942</v>
      </c>
      <c r="D27" s="52">
        <f t="shared" si="0"/>
        <v>26921.7</v>
      </c>
      <c r="E27" s="85">
        <v>93</v>
      </c>
      <c r="F27" s="21" t="s">
        <v>40</v>
      </c>
    </row>
    <row r="28" spans="1:6" x14ac:dyDescent="0.2">
      <c r="A28" s="2" t="s">
        <v>1057</v>
      </c>
      <c r="B28" s="2" t="s">
        <v>792</v>
      </c>
      <c r="C28" s="112">
        <v>19765</v>
      </c>
      <c r="D28" s="52">
        <f t="shared" si="0"/>
        <v>26682.75</v>
      </c>
      <c r="E28" s="85">
        <v>86</v>
      </c>
      <c r="F28" s="21" t="s">
        <v>40</v>
      </c>
    </row>
    <row r="29" spans="1:6" x14ac:dyDescent="0.2">
      <c r="A29" s="16" t="s">
        <v>1058</v>
      </c>
      <c r="B29" s="16" t="s">
        <v>792</v>
      </c>
      <c r="C29" s="112">
        <v>19765</v>
      </c>
      <c r="D29" s="52">
        <f t="shared" si="0"/>
        <v>26682.75</v>
      </c>
      <c r="E29" s="85">
        <v>86</v>
      </c>
      <c r="F29" s="21" t="s">
        <v>40</v>
      </c>
    </row>
    <row r="30" spans="1:6" x14ac:dyDescent="0.2">
      <c r="A30" s="16"/>
      <c r="B30" s="16"/>
      <c r="C30" s="112"/>
      <c r="D30" s="52">
        <f t="shared" si="0"/>
        <v>0</v>
      </c>
      <c r="E30" s="85"/>
      <c r="F30" s="21"/>
    </row>
    <row r="31" spans="1:6" x14ac:dyDescent="0.2">
      <c r="A31" s="31" t="s">
        <v>1059</v>
      </c>
      <c r="B31" s="31" t="s">
        <v>495</v>
      </c>
      <c r="C31" s="112">
        <v>34751</v>
      </c>
      <c r="D31" s="52">
        <f t="shared" si="0"/>
        <v>46913.850000000006</v>
      </c>
      <c r="E31" s="85">
        <v>185</v>
      </c>
      <c r="F31" s="3" t="s">
        <v>41</v>
      </c>
    </row>
    <row r="32" spans="1:6" x14ac:dyDescent="0.2">
      <c r="A32" s="16" t="s">
        <v>1060</v>
      </c>
      <c r="B32" s="16" t="s">
        <v>495</v>
      </c>
      <c r="C32" s="112">
        <v>34751</v>
      </c>
      <c r="D32" s="52">
        <f t="shared" si="0"/>
        <v>46913.850000000006</v>
      </c>
      <c r="E32" s="85">
        <v>185</v>
      </c>
      <c r="F32" s="3" t="s">
        <v>41</v>
      </c>
    </row>
    <row r="33" spans="1:6" x14ac:dyDescent="0.2">
      <c r="A33" s="2" t="s">
        <v>1061</v>
      </c>
      <c r="B33" s="2" t="s">
        <v>718</v>
      </c>
      <c r="C33" s="112">
        <v>26019</v>
      </c>
      <c r="D33" s="52">
        <f t="shared" si="0"/>
        <v>35125.65</v>
      </c>
      <c r="E33" s="85">
        <v>142</v>
      </c>
      <c r="F33" s="21" t="s">
        <v>42</v>
      </c>
    </row>
    <row r="34" spans="1:6" x14ac:dyDescent="0.2">
      <c r="A34" s="2" t="s">
        <v>1062</v>
      </c>
      <c r="B34" s="2" t="s">
        <v>718</v>
      </c>
      <c r="C34" s="112">
        <v>26019</v>
      </c>
      <c r="D34" s="52">
        <f t="shared" si="0"/>
        <v>35125.65</v>
      </c>
      <c r="E34" s="85">
        <v>142</v>
      </c>
      <c r="F34" s="21" t="s">
        <v>42</v>
      </c>
    </row>
    <row r="35" spans="1:6" x14ac:dyDescent="0.2">
      <c r="A35" s="2"/>
      <c r="B35" s="2"/>
      <c r="C35" s="112"/>
      <c r="D35" s="52">
        <f t="shared" si="0"/>
        <v>0</v>
      </c>
      <c r="E35" s="85"/>
      <c r="F35" s="21"/>
    </row>
    <row r="36" spans="1:6" x14ac:dyDescent="0.2">
      <c r="A36" s="2" t="s">
        <v>1063</v>
      </c>
      <c r="B36" s="2" t="s">
        <v>517</v>
      </c>
      <c r="C36" s="112">
        <v>36344</v>
      </c>
      <c r="D36" s="52">
        <f t="shared" si="0"/>
        <v>49064.4</v>
      </c>
      <c r="E36" s="85">
        <v>185</v>
      </c>
      <c r="F36" s="21" t="s">
        <v>43</v>
      </c>
    </row>
    <row r="37" spans="1:6" x14ac:dyDescent="0.2">
      <c r="A37" s="16" t="s">
        <v>1064</v>
      </c>
      <c r="B37" s="16" t="s">
        <v>517</v>
      </c>
      <c r="C37" s="112">
        <v>36344</v>
      </c>
      <c r="D37" s="52">
        <f t="shared" si="0"/>
        <v>49064.4</v>
      </c>
      <c r="E37" s="85">
        <v>185</v>
      </c>
      <c r="F37" s="21" t="s">
        <v>43</v>
      </c>
    </row>
    <row r="38" spans="1:6" x14ac:dyDescent="0.2">
      <c r="A38" s="32" t="s">
        <v>1065</v>
      </c>
      <c r="B38" s="32" t="s">
        <v>720</v>
      </c>
      <c r="C38" s="112">
        <v>33040</v>
      </c>
      <c r="D38" s="52">
        <f t="shared" si="0"/>
        <v>44604</v>
      </c>
      <c r="E38" s="85">
        <v>145</v>
      </c>
      <c r="F38" s="21" t="s">
        <v>42</v>
      </c>
    </row>
    <row r="39" spans="1:6" x14ac:dyDescent="0.2">
      <c r="A39" s="32" t="s">
        <v>1066</v>
      </c>
      <c r="B39" s="32" t="s">
        <v>720</v>
      </c>
      <c r="C39" s="112">
        <v>33040</v>
      </c>
      <c r="D39" s="52">
        <f t="shared" si="0"/>
        <v>44604</v>
      </c>
      <c r="E39" s="85">
        <v>145</v>
      </c>
      <c r="F39" s="21" t="s">
        <v>42</v>
      </c>
    </row>
    <row r="40" spans="1:6" x14ac:dyDescent="0.2">
      <c r="A40" s="32" t="s">
        <v>1067</v>
      </c>
      <c r="B40" s="32" t="s">
        <v>793</v>
      </c>
      <c r="C40" s="112">
        <v>30798</v>
      </c>
      <c r="D40" s="52">
        <f t="shared" si="0"/>
        <v>41577.300000000003</v>
      </c>
      <c r="E40" s="85"/>
      <c r="F40" s="3"/>
    </row>
    <row r="41" spans="1:6" x14ac:dyDescent="0.2">
      <c r="A41" s="32"/>
      <c r="B41" s="32"/>
      <c r="C41" s="112"/>
      <c r="D41" s="52">
        <f t="shared" si="0"/>
        <v>0</v>
      </c>
      <c r="E41" s="85"/>
      <c r="F41" s="3"/>
    </row>
    <row r="42" spans="1:6" x14ac:dyDescent="0.2">
      <c r="A42" s="2" t="s">
        <v>1068</v>
      </c>
      <c r="B42" s="2" t="s">
        <v>511</v>
      </c>
      <c r="C42" s="112">
        <v>46846</v>
      </c>
      <c r="D42" s="52">
        <f t="shared" si="0"/>
        <v>63242.100000000006</v>
      </c>
      <c r="E42" s="85">
        <v>260</v>
      </c>
      <c r="F42" s="21" t="s">
        <v>44</v>
      </c>
    </row>
    <row r="43" spans="1:6" x14ac:dyDescent="0.2">
      <c r="A43" s="16" t="s">
        <v>1069</v>
      </c>
      <c r="B43" s="16" t="s">
        <v>511</v>
      </c>
      <c r="C43" s="112">
        <v>46846</v>
      </c>
      <c r="D43" s="52">
        <f t="shared" si="0"/>
        <v>63242.100000000006</v>
      </c>
      <c r="E43" s="85">
        <v>260</v>
      </c>
      <c r="F43" s="21" t="s">
        <v>44</v>
      </c>
    </row>
    <row r="44" spans="1:6" x14ac:dyDescent="0.2">
      <c r="A44" s="16" t="s">
        <v>1070</v>
      </c>
      <c r="B44" s="16" t="s">
        <v>511</v>
      </c>
      <c r="C44" s="112">
        <v>45843</v>
      </c>
      <c r="D44" s="52">
        <f t="shared" si="0"/>
        <v>61888.05</v>
      </c>
      <c r="E44" s="85"/>
      <c r="F44" s="21"/>
    </row>
    <row r="45" spans="1:6" x14ac:dyDescent="0.2">
      <c r="A45" s="2" t="s">
        <v>1071</v>
      </c>
      <c r="B45" s="2" t="s">
        <v>721</v>
      </c>
      <c r="C45" s="112">
        <v>45666</v>
      </c>
      <c r="D45" s="52">
        <f t="shared" si="0"/>
        <v>61649.100000000006</v>
      </c>
      <c r="E45" s="85"/>
      <c r="F45" s="21"/>
    </row>
    <row r="46" spans="1:6" x14ac:dyDescent="0.2">
      <c r="A46" s="2" t="s">
        <v>1072</v>
      </c>
      <c r="B46" s="2" t="s">
        <v>721</v>
      </c>
      <c r="C46" s="112">
        <v>45666</v>
      </c>
      <c r="D46" s="52">
        <f t="shared" si="0"/>
        <v>61649.100000000006</v>
      </c>
      <c r="E46" s="85"/>
      <c r="F46" s="21"/>
    </row>
    <row r="47" spans="1:6" x14ac:dyDescent="0.2">
      <c r="A47" s="2"/>
      <c r="B47" s="2"/>
      <c r="C47" s="112"/>
      <c r="D47" s="52">
        <f t="shared" si="0"/>
        <v>0</v>
      </c>
      <c r="E47" s="85"/>
      <c r="F47" s="21"/>
    </row>
    <row r="48" spans="1:6" x14ac:dyDescent="0.2">
      <c r="A48" s="2" t="s">
        <v>1073</v>
      </c>
      <c r="B48" s="2" t="s">
        <v>794</v>
      </c>
      <c r="C48" s="112">
        <v>52215</v>
      </c>
      <c r="D48" s="52">
        <f t="shared" si="0"/>
        <v>70490.25</v>
      </c>
      <c r="E48" s="85">
        <v>265</v>
      </c>
      <c r="F48" s="21" t="s">
        <v>45</v>
      </c>
    </row>
    <row r="49" spans="1:6" x14ac:dyDescent="0.2">
      <c r="A49" s="16" t="s">
        <v>1074</v>
      </c>
      <c r="B49" s="16" t="s">
        <v>794</v>
      </c>
      <c r="C49" s="112">
        <v>52215</v>
      </c>
      <c r="D49" s="52">
        <f t="shared" si="0"/>
        <v>70490.25</v>
      </c>
      <c r="E49" s="85">
        <v>265</v>
      </c>
      <c r="F49" s="21" t="s">
        <v>45</v>
      </c>
    </row>
    <row r="50" spans="1:6" x14ac:dyDescent="0.2">
      <c r="A50" s="16" t="s">
        <v>1075</v>
      </c>
      <c r="B50" s="16" t="s">
        <v>794</v>
      </c>
      <c r="C50" s="112">
        <v>52215</v>
      </c>
      <c r="D50" s="52">
        <f t="shared" si="0"/>
        <v>70490.25</v>
      </c>
      <c r="E50" s="85">
        <v>265</v>
      </c>
      <c r="F50" s="21" t="s">
        <v>45</v>
      </c>
    </row>
    <row r="51" spans="1:6" x14ac:dyDescent="0.2">
      <c r="A51" s="2" t="s">
        <v>220</v>
      </c>
      <c r="B51" s="2"/>
    </row>
  </sheetData>
  <mergeCells count="6">
    <mergeCell ref="A1:F1"/>
    <mergeCell ref="A9:A10"/>
    <mergeCell ref="D9:D10"/>
    <mergeCell ref="A7:F7"/>
    <mergeCell ref="A2:F2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="115" zoomScaleNormal="115" workbookViewId="0">
      <selection activeCell="B11" sqref="B11"/>
    </sheetView>
  </sheetViews>
  <sheetFormatPr defaultRowHeight="12.75" x14ac:dyDescent="0.2"/>
  <cols>
    <col min="1" max="1" width="40.42578125" customWidth="1"/>
    <col min="2" max="2" width="27.42578125" customWidth="1"/>
    <col min="3" max="3" width="10.7109375" style="18" bestFit="1" customWidth="1"/>
    <col min="4" max="4" width="19.5703125" style="21" bestFit="1" customWidth="1"/>
    <col min="5" max="5" width="9.140625" style="90"/>
    <col min="6" max="6" width="12.7109375" bestFit="1" customWidth="1"/>
  </cols>
  <sheetData>
    <row r="1" spans="1:6" ht="20.25" x14ac:dyDescent="0.3">
      <c r="A1" s="1" t="s">
        <v>1045</v>
      </c>
      <c r="B1" s="1"/>
      <c r="C1" s="34"/>
      <c r="D1" s="39"/>
      <c r="E1" s="81"/>
      <c r="F1" s="4">
        <v>43474</v>
      </c>
    </row>
    <row r="2" spans="1:6" x14ac:dyDescent="0.2">
      <c r="A2" s="42"/>
      <c r="B2" s="42"/>
      <c r="C2" s="34"/>
      <c r="D2" s="3"/>
      <c r="E2" s="81"/>
      <c r="F2" s="4"/>
    </row>
    <row r="3" spans="1:6" ht="20.25" x14ac:dyDescent="0.3">
      <c r="A3" s="1"/>
      <c r="B3" s="1"/>
      <c r="C3" s="34"/>
      <c r="D3" s="3"/>
      <c r="E3" s="81"/>
      <c r="F3" s="4"/>
    </row>
    <row r="4" spans="1:6" ht="15.75" x14ac:dyDescent="0.25">
      <c r="A4" s="10" t="s">
        <v>210</v>
      </c>
      <c r="B4" s="10"/>
      <c r="C4" s="34"/>
      <c r="D4" s="3"/>
      <c r="E4" s="81"/>
      <c r="F4" s="4"/>
    </row>
    <row r="5" spans="1:6" s="15" customFormat="1" x14ac:dyDescent="0.2">
      <c r="A5" s="2"/>
      <c r="B5" s="2"/>
      <c r="C5" s="34"/>
      <c r="D5" s="3"/>
      <c r="E5" s="81"/>
      <c r="F5" s="4"/>
    </row>
    <row r="6" spans="1:6" s="15" customFormat="1" x14ac:dyDescent="0.2">
      <c r="A6" s="5"/>
      <c r="B6" s="5"/>
      <c r="C6" s="34"/>
      <c r="D6" s="3"/>
      <c r="E6" s="81"/>
      <c r="F6" s="4"/>
    </row>
    <row r="7" spans="1:6" s="15" customFormat="1" ht="56.25" customHeight="1" x14ac:dyDescent="0.2">
      <c r="A7" s="134" t="s">
        <v>225</v>
      </c>
      <c r="B7" s="134"/>
      <c r="C7" s="135"/>
      <c r="D7" s="135"/>
      <c r="E7" s="135"/>
      <c r="F7" s="135"/>
    </row>
    <row r="8" spans="1:6" s="15" customFormat="1" x14ac:dyDescent="0.2">
      <c r="C8" s="34"/>
      <c r="D8" s="3"/>
      <c r="E8" s="81"/>
      <c r="F8" s="13"/>
    </row>
    <row r="9" spans="1:6" x14ac:dyDescent="0.2">
      <c r="A9" s="130" t="s">
        <v>208</v>
      </c>
      <c r="B9" s="75" t="s">
        <v>380</v>
      </c>
      <c r="C9" s="106" t="s">
        <v>207</v>
      </c>
      <c r="D9" s="132" t="s">
        <v>986</v>
      </c>
      <c r="E9" s="82" t="s">
        <v>1</v>
      </c>
      <c r="F9" s="7" t="s">
        <v>16</v>
      </c>
    </row>
    <row r="10" spans="1:6" x14ac:dyDescent="0.2">
      <c r="A10" s="131"/>
      <c r="B10" s="70"/>
      <c r="C10" s="107" t="s">
        <v>987</v>
      </c>
      <c r="D10" s="133"/>
      <c r="E10" s="83" t="s">
        <v>2</v>
      </c>
      <c r="F10" s="8"/>
    </row>
    <row r="11" spans="1:6" ht="15.75" x14ac:dyDescent="0.25">
      <c r="A11" t="s">
        <v>220</v>
      </c>
      <c r="C11" s="108"/>
      <c r="D11" s="3"/>
      <c r="E11" s="88"/>
      <c r="F11" s="27"/>
    </row>
    <row r="12" spans="1:6" ht="15.75" x14ac:dyDescent="0.25">
      <c r="A12" s="2" t="s">
        <v>788</v>
      </c>
      <c r="B12" s="2" t="s">
        <v>715</v>
      </c>
      <c r="C12" s="109">
        <v>8673</v>
      </c>
      <c r="D12" s="54">
        <f>C12*1.3</f>
        <v>11274.9</v>
      </c>
      <c r="E12" s="88"/>
      <c r="F12" s="27"/>
    </row>
    <row r="13" spans="1:6" ht="15.75" x14ac:dyDescent="0.25">
      <c r="A13" s="2" t="s">
        <v>787</v>
      </c>
      <c r="B13" s="2" t="s">
        <v>715</v>
      </c>
      <c r="C13" s="109">
        <v>9145</v>
      </c>
      <c r="D13" s="54">
        <f t="shared" ref="D13:D76" si="0">C13*1.3</f>
        <v>11888.5</v>
      </c>
      <c r="E13" s="88"/>
      <c r="F13" s="27"/>
    </row>
    <row r="14" spans="1:6" x14ac:dyDescent="0.2">
      <c r="A14" s="2" t="s">
        <v>786</v>
      </c>
      <c r="B14" s="2" t="s">
        <v>715</v>
      </c>
      <c r="C14" s="109">
        <v>13570</v>
      </c>
      <c r="D14" s="54">
        <f t="shared" si="0"/>
        <v>17641</v>
      </c>
      <c r="E14" s="85">
        <v>85</v>
      </c>
      <c r="F14" s="21" t="s">
        <v>17</v>
      </c>
    </row>
    <row r="15" spans="1:6" x14ac:dyDescent="0.2">
      <c r="A15" s="2" t="s">
        <v>785</v>
      </c>
      <c r="B15" s="2" t="s">
        <v>715</v>
      </c>
      <c r="C15" s="109">
        <v>14573</v>
      </c>
      <c r="D15" s="54">
        <f t="shared" si="0"/>
        <v>18944.900000000001</v>
      </c>
      <c r="E15" s="85">
        <v>85</v>
      </c>
      <c r="F15" s="21" t="s">
        <v>17</v>
      </c>
    </row>
    <row r="16" spans="1:6" x14ac:dyDescent="0.2">
      <c r="A16" s="2"/>
      <c r="B16" s="2"/>
      <c r="C16" s="109"/>
      <c r="D16" s="54">
        <f t="shared" si="0"/>
        <v>0</v>
      </c>
      <c r="E16" s="85"/>
      <c r="F16" s="21"/>
    </row>
    <row r="17" spans="1:6" x14ac:dyDescent="0.2">
      <c r="A17" s="2" t="s">
        <v>784</v>
      </c>
      <c r="B17" s="2" t="s">
        <v>716</v>
      </c>
      <c r="C17" s="109">
        <v>9499</v>
      </c>
      <c r="D17" s="54">
        <f t="shared" si="0"/>
        <v>12348.7</v>
      </c>
      <c r="E17" s="85"/>
      <c r="F17" s="21"/>
    </row>
    <row r="18" spans="1:6" x14ac:dyDescent="0.2">
      <c r="A18" s="2" t="s">
        <v>783</v>
      </c>
      <c r="B18" s="2" t="s">
        <v>716</v>
      </c>
      <c r="C18" s="109">
        <v>9971</v>
      </c>
      <c r="D18" s="54">
        <f t="shared" si="0"/>
        <v>12962.300000000001</v>
      </c>
      <c r="E18" s="85"/>
      <c r="F18" s="21"/>
    </row>
    <row r="19" spans="1:6" x14ac:dyDescent="0.2">
      <c r="A19" s="2" t="s">
        <v>782</v>
      </c>
      <c r="B19" s="2" t="s">
        <v>716</v>
      </c>
      <c r="C19" s="109">
        <v>16048</v>
      </c>
      <c r="D19" s="54">
        <f t="shared" si="0"/>
        <v>20862.400000000001</v>
      </c>
      <c r="E19" s="85">
        <v>100</v>
      </c>
      <c r="F19" s="21" t="s">
        <v>18</v>
      </c>
    </row>
    <row r="20" spans="1:6" x14ac:dyDescent="0.2">
      <c r="A20" s="2"/>
      <c r="B20" s="2"/>
      <c r="C20" s="109"/>
      <c r="D20" s="54">
        <f t="shared" si="0"/>
        <v>0</v>
      </c>
      <c r="E20" s="85"/>
      <c r="F20" s="21"/>
    </row>
    <row r="21" spans="1:6" x14ac:dyDescent="0.2">
      <c r="A21" s="2" t="s">
        <v>781</v>
      </c>
      <c r="B21" s="2" t="s">
        <v>506</v>
      </c>
      <c r="C21" s="109">
        <v>10915</v>
      </c>
      <c r="D21" s="54">
        <f t="shared" si="0"/>
        <v>14189.5</v>
      </c>
      <c r="E21" s="85"/>
      <c r="F21" s="21"/>
    </row>
    <row r="22" spans="1:6" x14ac:dyDescent="0.2">
      <c r="A22" s="2" t="s">
        <v>780</v>
      </c>
      <c r="B22" s="2" t="s">
        <v>506</v>
      </c>
      <c r="C22" s="109">
        <v>11387</v>
      </c>
      <c r="D22" s="54">
        <f t="shared" si="0"/>
        <v>14803.1</v>
      </c>
      <c r="E22" s="85"/>
      <c r="F22" s="21"/>
    </row>
    <row r="23" spans="1:6" x14ac:dyDescent="0.2">
      <c r="A23" s="2" t="s">
        <v>779</v>
      </c>
      <c r="B23" s="2" t="s">
        <v>506</v>
      </c>
      <c r="C23" s="109">
        <v>20414</v>
      </c>
      <c r="D23" s="54">
        <f t="shared" si="0"/>
        <v>26538.2</v>
      </c>
      <c r="E23" s="85">
        <v>110</v>
      </c>
      <c r="F23" s="21" t="s">
        <v>19</v>
      </c>
    </row>
    <row r="24" spans="1:6" x14ac:dyDescent="0.2">
      <c r="A24" s="2"/>
      <c r="B24" s="2"/>
      <c r="C24" s="109"/>
      <c r="D24" s="54">
        <f t="shared" si="0"/>
        <v>0</v>
      </c>
      <c r="E24" s="85"/>
      <c r="F24" s="21"/>
    </row>
    <row r="25" spans="1:6" x14ac:dyDescent="0.2">
      <c r="A25" s="2" t="s">
        <v>778</v>
      </c>
      <c r="B25" s="2" t="s">
        <v>717</v>
      </c>
      <c r="C25" s="109">
        <v>11623</v>
      </c>
      <c r="D25" s="54">
        <f t="shared" si="0"/>
        <v>15109.9</v>
      </c>
      <c r="E25" s="85"/>
      <c r="F25" s="21"/>
    </row>
    <row r="26" spans="1:6" x14ac:dyDescent="0.2">
      <c r="A26" s="2" t="s">
        <v>777</v>
      </c>
      <c r="B26" s="2" t="s">
        <v>717</v>
      </c>
      <c r="C26" s="109">
        <v>12095</v>
      </c>
      <c r="D26" s="54">
        <f t="shared" si="0"/>
        <v>15723.5</v>
      </c>
      <c r="E26" s="85"/>
      <c r="F26" s="21"/>
    </row>
    <row r="27" spans="1:6" x14ac:dyDescent="0.2">
      <c r="A27" s="2" t="s">
        <v>776</v>
      </c>
      <c r="B27" s="2" t="s">
        <v>717</v>
      </c>
      <c r="C27" s="109">
        <v>23187</v>
      </c>
      <c r="D27" s="54">
        <f t="shared" si="0"/>
        <v>30143.100000000002</v>
      </c>
      <c r="E27" s="85">
        <v>145</v>
      </c>
      <c r="F27" s="21" t="s">
        <v>20</v>
      </c>
    </row>
    <row r="28" spans="1:6" x14ac:dyDescent="0.2">
      <c r="A28" s="2"/>
      <c r="B28" s="2"/>
      <c r="C28" s="109"/>
      <c r="D28" s="54">
        <f t="shared" si="0"/>
        <v>0</v>
      </c>
      <c r="E28" s="85"/>
      <c r="F28" s="21"/>
    </row>
    <row r="29" spans="1:6" x14ac:dyDescent="0.2">
      <c r="A29" s="2" t="s">
        <v>775</v>
      </c>
      <c r="B29" s="2" t="s">
        <v>495</v>
      </c>
      <c r="C29" s="109">
        <v>12272</v>
      </c>
      <c r="D29" s="54">
        <f t="shared" si="0"/>
        <v>15953.6</v>
      </c>
      <c r="E29" s="85"/>
      <c r="F29" s="21"/>
    </row>
    <row r="30" spans="1:6" x14ac:dyDescent="0.2">
      <c r="A30" s="2" t="s">
        <v>774</v>
      </c>
      <c r="B30" s="2" t="s">
        <v>495</v>
      </c>
      <c r="C30" s="109">
        <v>12803</v>
      </c>
      <c r="D30" s="54">
        <f t="shared" si="0"/>
        <v>16643.900000000001</v>
      </c>
      <c r="E30" s="85"/>
      <c r="F30" s="21"/>
    </row>
    <row r="31" spans="1:6" x14ac:dyDescent="0.2">
      <c r="A31" s="2" t="s">
        <v>773</v>
      </c>
      <c r="B31" s="2" t="s">
        <v>495</v>
      </c>
      <c r="C31" s="109">
        <v>35400</v>
      </c>
      <c r="D31" s="54">
        <f t="shared" si="0"/>
        <v>46020</v>
      </c>
      <c r="E31" s="85">
        <v>235</v>
      </c>
      <c r="F31" s="21" t="s">
        <v>21</v>
      </c>
    </row>
    <row r="32" spans="1:6" x14ac:dyDescent="0.2">
      <c r="A32" s="2"/>
      <c r="B32" s="2"/>
      <c r="C32" s="109"/>
      <c r="D32" s="54">
        <f t="shared" si="0"/>
        <v>0</v>
      </c>
      <c r="E32" s="85"/>
      <c r="F32" s="21"/>
    </row>
    <row r="33" spans="1:6" x14ac:dyDescent="0.2">
      <c r="A33" s="32" t="s">
        <v>772</v>
      </c>
      <c r="B33" s="32" t="s">
        <v>718</v>
      </c>
      <c r="C33" s="110">
        <v>12272</v>
      </c>
      <c r="D33" s="54">
        <f t="shared" si="0"/>
        <v>15953.6</v>
      </c>
      <c r="E33" s="85"/>
      <c r="F33" s="21"/>
    </row>
    <row r="34" spans="1:6" x14ac:dyDescent="0.2">
      <c r="A34" s="32" t="s">
        <v>771</v>
      </c>
      <c r="B34" s="32" t="s">
        <v>718</v>
      </c>
      <c r="C34" s="110">
        <v>12803</v>
      </c>
      <c r="D34" s="54">
        <f t="shared" si="0"/>
        <v>16643.900000000001</v>
      </c>
      <c r="E34" s="85"/>
      <c r="F34" s="21"/>
    </row>
    <row r="35" spans="1:6" x14ac:dyDescent="0.2">
      <c r="A35" s="32" t="s">
        <v>770</v>
      </c>
      <c r="B35" s="32" t="s">
        <v>718</v>
      </c>
      <c r="C35" s="110">
        <v>29205</v>
      </c>
      <c r="D35" s="54">
        <f t="shared" si="0"/>
        <v>37966.5</v>
      </c>
      <c r="E35" s="85">
        <v>185</v>
      </c>
      <c r="F35" s="21" t="s">
        <v>22</v>
      </c>
    </row>
    <row r="36" spans="1:6" x14ac:dyDescent="0.2">
      <c r="A36" s="32"/>
      <c r="B36" s="32"/>
      <c r="C36" s="110"/>
      <c r="D36" s="54">
        <f t="shared" si="0"/>
        <v>0</v>
      </c>
      <c r="E36" s="85"/>
      <c r="F36" s="21"/>
    </row>
    <row r="37" spans="1:6" x14ac:dyDescent="0.2">
      <c r="A37" s="2" t="s">
        <v>834</v>
      </c>
      <c r="B37" s="2" t="s">
        <v>719</v>
      </c>
      <c r="C37" s="109"/>
      <c r="D37" s="54">
        <f t="shared" si="0"/>
        <v>0</v>
      </c>
      <c r="E37" s="85"/>
      <c r="F37" s="21"/>
    </row>
    <row r="38" spans="1:6" x14ac:dyDescent="0.2">
      <c r="A38" s="2" t="s">
        <v>833</v>
      </c>
      <c r="B38" s="2" t="s">
        <v>719</v>
      </c>
      <c r="C38" s="109">
        <v>39589</v>
      </c>
      <c r="D38" s="54">
        <f t="shared" si="0"/>
        <v>51465.700000000004</v>
      </c>
      <c r="E38" s="85"/>
      <c r="F38" s="21"/>
    </row>
    <row r="39" spans="1:6" x14ac:dyDescent="0.2">
      <c r="A39" s="2" t="s">
        <v>832</v>
      </c>
      <c r="B39" s="2" t="s">
        <v>719</v>
      </c>
      <c r="C39" s="109">
        <v>72983</v>
      </c>
      <c r="D39" s="54">
        <f t="shared" si="0"/>
        <v>94877.900000000009</v>
      </c>
      <c r="E39" s="85">
        <v>370</v>
      </c>
      <c r="F39" s="21" t="s">
        <v>23</v>
      </c>
    </row>
    <row r="40" spans="1:6" x14ac:dyDescent="0.2">
      <c r="A40" s="2"/>
      <c r="B40" s="2"/>
      <c r="C40" s="109"/>
      <c r="D40" s="54">
        <f t="shared" si="0"/>
        <v>0</v>
      </c>
      <c r="E40" s="85"/>
      <c r="F40" s="21"/>
    </row>
    <row r="41" spans="1:6" x14ac:dyDescent="0.2">
      <c r="A41" s="2" t="s">
        <v>769</v>
      </c>
      <c r="B41" s="2" t="s">
        <v>517</v>
      </c>
      <c r="C41" s="109">
        <v>16107</v>
      </c>
      <c r="D41" s="54">
        <f t="shared" si="0"/>
        <v>20939.100000000002</v>
      </c>
      <c r="E41" s="85"/>
      <c r="F41" s="21"/>
    </row>
    <row r="42" spans="1:6" x14ac:dyDescent="0.2">
      <c r="A42" s="2" t="s">
        <v>768</v>
      </c>
      <c r="B42" s="2" t="s">
        <v>517</v>
      </c>
      <c r="C42" s="109">
        <v>16638</v>
      </c>
      <c r="D42" s="54">
        <f t="shared" si="0"/>
        <v>21629.4</v>
      </c>
      <c r="E42" s="85"/>
      <c r="F42" s="21"/>
    </row>
    <row r="43" spans="1:6" x14ac:dyDescent="0.2">
      <c r="A43" s="2" t="s">
        <v>767</v>
      </c>
      <c r="B43" s="2" t="s">
        <v>517</v>
      </c>
      <c r="C43" s="109">
        <v>39294</v>
      </c>
      <c r="D43" s="54">
        <f t="shared" si="0"/>
        <v>51082.200000000004</v>
      </c>
      <c r="E43" s="85">
        <v>265</v>
      </c>
      <c r="F43" s="21" t="s">
        <v>24</v>
      </c>
    </row>
    <row r="44" spans="1:6" x14ac:dyDescent="0.2">
      <c r="A44" s="2"/>
      <c r="B44" s="2"/>
      <c r="C44" s="109"/>
      <c r="D44" s="54">
        <f t="shared" si="0"/>
        <v>0</v>
      </c>
      <c r="E44" s="85"/>
      <c r="F44" s="21"/>
    </row>
    <row r="45" spans="1:6" x14ac:dyDescent="0.2">
      <c r="A45" s="32" t="s">
        <v>766</v>
      </c>
      <c r="B45" s="32" t="s">
        <v>720</v>
      </c>
      <c r="C45" s="109">
        <v>16107</v>
      </c>
      <c r="D45" s="54">
        <f t="shared" si="0"/>
        <v>20939.100000000002</v>
      </c>
      <c r="E45" s="85"/>
      <c r="F45" s="21"/>
    </row>
    <row r="46" spans="1:6" x14ac:dyDescent="0.2">
      <c r="A46" s="32" t="s">
        <v>765</v>
      </c>
      <c r="B46" s="32" t="s">
        <v>720</v>
      </c>
      <c r="C46" s="109">
        <v>16638</v>
      </c>
      <c r="D46" s="54">
        <f t="shared" si="0"/>
        <v>21629.4</v>
      </c>
      <c r="E46" s="85"/>
      <c r="F46" s="21"/>
    </row>
    <row r="47" spans="1:6" x14ac:dyDescent="0.2">
      <c r="A47" s="32" t="s">
        <v>764</v>
      </c>
      <c r="B47" s="32" t="s">
        <v>720</v>
      </c>
      <c r="C47" s="109">
        <v>33099</v>
      </c>
      <c r="D47" s="54">
        <f t="shared" si="0"/>
        <v>43028.700000000004</v>
      </c>
      <c r="E47" s="85">
        <v>210</v>
      </c>
      <c r="F47" s="21" t="s">
        <v>25</v>
      </c>
    </row>
    <row r="48" spans="1:6" x14ac:dyDescent="0.2">
      <c r="A48" s="32"/>
      <c r="B48" s="32"/>
      <c r="C48" s="109"/>
      <c r="D48" s="54">
        <f t="shared" si="0"/>
        <v>0</v>
      </c>
      <c r="E48" s="85"/>
      <c r="F48" s="21"/>
    </row>
    <row r="49" spans="1:6" x14ac:dyDescent="0.2">
      <c r="A49" s="32" t="s">
        <v>763</v>
      </c>
      <c r="B49" s="32" t="s">
        <v>511</v>
      </c>
      <c r="C49" s="109">
        <v>16520</v>
      </c>
      <c r="D49" s="54">
        <f t="shared" si="0"/>
        <v>21476</v>
      </c>
      <c r="E49" s="85"/>
      <c r="F49" s="21"/>
    </row>
    <row r="50" spans="1:6" x14ac:dyDescent="0.2">
      <c r="A50" s="32" t="s">
        <v>762</v>
      </c>
      <c r="B50" s="32" t="s">
        <v>511</v>
      </c>
      <c r="C50" s="109">
        <v>17051</v>
      </c>
      <c r="D50" s="54">
        <f t="shared" si="0"/>
        <v>22166.3</v>
      </c>
      <c r="E50" s="85"/>
      <c r="F50" s="21"/>
    </row>
    <row r="51" spans="1:6" x14ac:dyDescent="0.2">
      <c r="A51" s="2" t="s">
        <v>761</v>
      </c>
      <c r="B51" s="2" t="s">
        <v>511</v>
      </c>
      <c r="C51" s="109">
        <v>48911</v>
      </c>
      <c r="D51" s="54">
        <f t="shared" si="0"/>
        <v>63584.3</v>
      </c>
      <c r="E51" s="85">
        <v>320</v>
      </c>
      <c r="F51" s="3" t="s">
        <v>26</v>
      </c>
    </row>
    <row r="52" spans="1:6" x14ac:dyDescent="0.2">
      <c r="A52" s="32" t="s">
        <v>760</v>
      </c>
      <c r="B52" s="32" t="s">
        <v>511</v>
      </c>
      <c r="C52" s="109">
        <v>57230</v>
      </c>
      <c r="D52" s="54">
        <f t="shared" si="0"/>
        <v>74399</v>
      </c>
      <c r="E52" s="85">
        <v>340</v>
      </c>
      <c r="F52" s="21" t="s">
        <v>27</v>
      </c>
    </row>
    <row r="53" spans="1:6" x14ac:dyDescent="0.2">
      <c r="A53" s="32"/>
      <c r="B53" s="32"/>
      <c r="C53" s="109"/>
      <c r="D53" s="54">
        <f t="shared" si="0"/>
        <v>0</v>
      </c>
      <c r="E53" s="85"/>
      <c r="F53" s="21"/>
    </row>
    <row r="54" spans="1:6" x14ac:dyDescent="0.2">
      <c r="A54" s="32" t="s">
        <v>759</v>
      </c>
      <c r="B54" s="32" t="s">
        <v>721</v>
      </c>
      <c r="C54" s="109">
        <v>16520</v>
      </c>
      <c r="D54" s="54">
        <f t="shared" si="0"/>
        <v>21476</v>
      </c>
      <c r="E54" s="85"/>
      <c r="F54" s="21"/>
    </row>
    <row r="55" spans="1:6" x14ac:dyDescent="0.2">
      <c r="A55" s="32" t="s">
        <v>758</v>
      </c>
      <c r="B55" s="32" t="s">
        <v>721</v>
      </c>
      <c r="C55" s="109">
        <v>17051</v>
      </c>
      <c r="D55" s="54">
        <f t="shared" si="0"/>
        <v>22166.3</v>
      </c>
      <c r="E55" s="85"/>
      <c r="F55" s="21"/>
    </row>
    <row r="56" spans="1:6" x14ac:dyDescent="0.2">
      <c r="A56" s="32" t="s">
        <v>757</v>
      </c>
      <c r="B56" s="32" t="s">
        <v>721</v>
      </c>
      <c r="C56" s="109">
        <v>42303</v>
      </c>
      <c r="D56" s="54">
        <f t="shared" si="0"/>
        <v>54993.9</v>
      </c>
      <c r="E56" s="85">
        <v>275</v>
      </c>
      <c r="F56" s="21" t="s">
        <v>28</v>
      </c>
    </row>
    <row r="57" spans="1:6" x14ac:dyDescent="0.2">
      <c r="A57" s="32"/>
      <c r="B57" s="32"/>
      <c r="C57" s="109"/>
      <c r="D57" s="54">
        <f t="shared" si="0"/>
        <v>0</v>
      </c>
      <c r="E57" s="85"/>
      <c r="F57" s="21"/>
    </row>
    <row r="58" spans="1:6" x14ac:dyDescent="0.2">
      <c r="A58" s="32" t="s">
        <v>827</v>
      </c>
      <c r="B58" s="2" t="s">
        <v>526</v>
      </c>
      <c r="C58" s="109">
        <v>20178</v>
      </c>
      <c r="D58" s="54">
        <f t="shared" si="0"/>
        <v>26231.4</v>
      </c>
      <c r="E58" s="85"/>
      <c r="F58" s="21"/>
    </row>
    <row r="59" spans="1:6" x14ac:dyDescent="0.2">
      <c r="A59" s="2" t="s">
        <v>756</v>
      </c>
      <c r="B59" s="2" t="s">
        <v>526</v>
      </c>
      <c r="C59" s="109">
        <v>20709</v>
      </c>
      <c r="D59" s="54">
        <f t="shared" si="0"/>
        <v>26921.7</v>
      </c>
      <c r="E59" s="85"/>
      <c r="F59" s="21"/>
    </row>
    <row r="60" spans="1:6" x14ac:dyDescent="0.2">
      <c r="A60" s="2" t="s">
        <v>755</v>
      </c>
      <c r="B60" s="2" t="s">
        <v>526</v>
      </c>
      <c r="C60" s="109">
        <v>74694</v>
      </c>
      <c r="D60" s="54">
        <f t="shared" si="0"/>
        <v>97102.2</v>
      </c>
      <c r="E60" s="85">
        <v>560</v>
      </c>
      <c r="F60" s="3" t="s">
        <v>29</v>
      </c>
    </row>
    <row r="61" spans="1:6" x14ac:dyDescent="0.2">
      <c r="A61" s="2"/>
      <c r="B61" s="2"/>
      <c r="C61" s="109"/>
      <c r="D61" s="54">
        <f t="shared" si="0"/>
        <v>0</v>
      </c>
      <c r="E61" s="85"/>
      <c r="F61" s="3"/>
    </row>
    <row r="62" spans="1:6" x14ac:dyDescent="0.2">
      <c r="A62" s="32" t="s">
        <v>754</v>
      </c>
      <c r="B62" s="32" t="s">
        <v>722</v>
      </c>
      <c r="C62" s="109">
        <v>20178</v>
      </c>
      <c r="D62" s="54">
        <f t="shared" si="0"/>
        <v>26231.4</v>
      </c>
      <c r="E62" s="85"/>
      <c r="F62" s="3"/>
    </row>
    <row r="63" spans="1:6" x14ac:dyDescent="0.2">
      <c r="A63" s="32" t="s">
        <v>753</v>
      </c>
      <c r="B63" s="32" t="s">
        <v>722</v>
      </c>
      <c r="C63" s="109">
        <v>20709</v>
      </c>
      <c r="D63" s="54">
        <f t="shared" si="0"/>
        <v>26921.7</v>
      </c>
      <c r="E63" s="85"/>
      <c r="F63" s="3"/>
    </row>
    <row r="64" spans="1:6" x14ac:dyDescent="0.2">
      <c r="A64" s="32" t="s">
        <v>752</v>
      </c>
      <c r="B64" s="32" t="s">
        <v>722</v>
      </c>
      <c r="C64" s="109">
        <v>70623</v>
      </c>
      <c r="D64" s="54">
        <f t="shared" si="0"/>
        <v>91809.900000000009</v>
      </c>
      <c r="E64" s="85">
        <v>435</v>
      </c>
      <c r="F64" s="3" t="s">
        <v>30</v>
      </c>
    </row>
    <row r="65" spans="1:6" x14ac:dyDescent="0.2">
      <c r="A65" s="32"/>
      <c r="B65" s="32"/>
      <c r="C65" s="109"/>
      <c r="D65" s="54">
        <f t="shared" si="0"/>
        <v>0</v>
      </c>
      <c r="E65" s="85"/>
      <c r="F65" s="3"/>
    </row>
    <row r="66" spans="1:6" x14ac:dyDescent="0.2">
      <c r="A66" s="32" t="s">
        <v>751</v>
      </c>
      <c r="B66" s="32" t="s">
        <v>723</v>
      </c>
      <c r="C66" s="109">
        <v>29888</v>
      </c>
      <c r="D66" s="54">
        <f t="shared" si="0"/>
        <v>38854.400000000001</v>
      </c>
      <c r="E66" s="85"/>
      <c r="F66" s="3"/>
    </row>
    <row r="67" spans="1:6" x14ac:dyDescent="0.2">
      <c r="A67" s="32" t="s">
        <v>750</v>
      </c>
      <c r="B67" s="32" t="s">
        <v>723</v>
      </c>
      <c r="C67" s="109">
        <v>31388</v>
      </c>
      <c r="D67" s="54">
        <f t="shared" si="0"/>
        <v>40804.400000000001</v>
      </c>
      <c r="E67" s="85"/>
      <c r="F67" s="3"/>
    </row>
    <row r="68" spans="1:6" x14ac:dyDescent="0.2">
      <c r="A68" s="32" t="s">
        <v>749</v>
      </c>
      <c r="B68" s="32" t="s">
        <v>723</v>
      </c>
      <c r="C68" s="109">
        <v>56699</v>
      </c>
      <c r="D68" s="54">
        <f t="shared" si="0"/>
        <v>73708.7</v>
      </c>
      <c r="E68" s="85"/>
      <c r="F68" s="3" t="s">
        <v>31</v>
      </c>
    </row>
    <row r="69" spans="1:6" x14ac:dyDescent="0.2">
      <c r="A69" s="32" t="s">
        <v>748</v>
      </c>
      <c r="B69" s="32" t="s">
        <v>723</v>
      </c>
      <c r="C69" s="109">
        <v>59708</v>
      </c>
      <c r="D69" s="54">
        <f t="shared" si="0"/>
        <v>77620.400000000009</v>
      </c>
      <c r="E69" s="85">
        <v>370</v>
      </c>
      <c r="F69" s="21" t="s">
        <v>32</v>
      </c>
    </row>
    <row r="70" spans="1:6" x14ac:dyDescent="0.2">
      <c r="A70" s="32"/>
      <c r="B70" s="32"/>
      <c r="C70" s="109"/>
      <c r="D70" s="54">
        <f t="shared" si="0"/>
        <v>0</v>
      </c>
      <c r="E70" s="85"/>
      <c r="F70" s="21"/>
    </row>
    <row r="71" spans="1:6" x14ac:dyDescent="0.2">
      <c r="A71" s="32" t="s">
        <v>747</v>
      </c>
      <c r="B71" s="32" t="s">
        <v>724</v>
      </c>
      <c r="C71" s="109">
        <v>30688</v>
      </c>
      <c r="D71" s="54">
        <f t="shared" si="0"/>
        <v>39894.400000000001</v>
      </c>
      <c r="E71" s="85"/>
      <c r="F71" s="21"/>
    </row>
    <row r="72" spans="1:6" x14ac:dyDescent="0.2">
      <c r="A72" s="32" t="s">
        <v>746</v>
      </c>
      <c r="B72" s="32" t="s">
        <v>724</v>
      </c>
      <c r="C72" s="109">
        <v>32188</v>
      </c>
      <c r="D72" s="54">
        <f t="shared" si="0"/>
        <v>41844.400000000001</v>
      </c>
      <c r="E72" s="85"/>
      <c r="F72" s="21"/>
    </row>
    <row r="73" spans="1:6" x14ac:dyDescent="0.2">
      <c r="A73" s="32" t="s">
        <v>745</v>
      </c>
      <c r="B73" s="32" t="s">
        <v>724</v>
      </c>
      <c r="C73" s="109">
        <v>57499</v>
      </c>
      <c r="D73" s="54">
        <f t="shared" si="0"/>
        <v>74748.7</v>
      </c>
      <c r="E73" s="85">
        <v>355</v>
      </c>
      <c r="F73" s="3" t="s">
        <v>31</v>
      </c>
    </row>
    <row r="74" spans="1:6" s="9" customFormat="1" x14ac:dyDescent="0.2">
      <c r="A74" s="56"/>
      <c r="B74" s="56"/>
      <c r="C74" s="109"/>
      <c r="D74" s="54">
        <f t="shared" si="0"/>
        <v>0</v>
      </c>
      <c r="E74" s="89"/>
      <c r="F74" s="55"/>
    </row>
    <row r="75" spans="1:6" x14ac:dyDescent="0.2">
      <c r="A75" s="32" t="s">
        <v>744</v>
      </c>
      <c r="B75" s="32" t="s">
        <v>552</v>
      </c>
      <c r="C75" s="109">
        <v>31152</v>
      </c>
      <c r="D75" s="54">
        <f t="shared" si="0"/>
        <v>40497.599999999999</v>
      </c>
      <c r="E75" s="85"/>
      <c r="F75" s="3"/>
    </row>
    <row r="76" spans="1:6" x14ac:dyDescent="0.2">
      <c r="A76" s="32" t="s">
        <v>743</v>
      </c>
      <c r="B76" s="32" t="s">
        <v>552</v>
      </c>
      <c r="C76" s="109">
        <v>35341</v>
      </c>
      <c r="D76" s="54">
        <f t="shared" si="0"/>
        <v>45943.3</v>
      </c>
      <c r="E76" s="85"/>
      <c r="F76" s="3"/>
    </row>
    <row r="77" spans="1:6" x14ac:dyDescent="0.2">
      <c r="A77" s="56" t="s">
        <v>742</v>
      </c>
      <c r="B77" s="56" t="s">
        <v>552</v>
      </c>
      <c r="C77" s="109">
        <v>76051</v>
      </c>
      <c r="D77" s="54">
        <f t="shared" ref="D77:D105" si="1">C77*1.3</f>
        <v>98866.3</v>
      </c>
      <c r="E77" s="85"/>
      <c r="F77" s="3"/>
    </row>
    <row r="78" spans="1:6" s="9" customFormat="1" x14ac:dyDescent="0.2">
      <c r="A78" s="56"/>
      <c r="B78" s="56"/>
      <c r="C78" s="109"/>
      <c r="D78" s="54">
        <f t="shared" si="1"/>
        <v>0</v>
      </c>
      <c r="E78" s="89"/>
      <c r="F78" s="55"/>
    </row>
    <row r="79" spans="1:6" x14ac:dyDescent="0.2">
      <c r="A79" s="2" t="s">
        <v>741</v>
      </c>
      <c r="B79" s="2" t="s">
        <v>552</v>
      </c>
      <c r="C79" s="109">
        <v>37145</v>
      </c>
      <c r="D79" s="54">
        <f t="shared" si="1"/>
        <v>48288.5</v>
      </c>
      <c r="E79" s="85"/>
      <c r="F79" s="3"/>
    </row>
    <row r="80" spans="1:6" x14ac:dyDescent="0.2">
      <c r="A80" s="2" t="s">
        <v>740</v>
      </c>
      <c r="B80" s="2" t="s">
        <v>552</v>
      </c>
      <c r="C80" s="109">
        <v>38645</v>
      </c>
      <c r="D80" s="54">
        <f t="shared" si="1"/>
        <v>50238.5</v>
      </c>
      <c r="E80" s="85"/>
      <c r="F80" s="3"/>
    </row>
    <row r="81" spans="1:6" x14ac:dyDescent="0.2">
      <c r="A81" s="2" t="s">
        <v>739</v>
      </c>
      <c r="B81" s="2" t="s">
        <v>552</v>
      </c>
      <c r="C81" s="109">
        <v>79355</v>
      </c>
      <c r="D81" s="54">
        <f t="shared" si="1"/>
        <v>103161.5</v>
      </c>
      <c r="E81" s="85">
        <v>450</v>
      </c>
      <c r="F81" s="3" t="s">
        <v>33</v>
      </c>
    </row>
    <row r="82" spans="1:6" s="9" customFormat="1" x14ac:dyDescent="0.2">
      <c r="A82" s="43"/>
      <c r="B82" s="43"/>
      <c r="C82" s="109"/>
      <c r="D82" s="54">
        <f t="shared" si="1"/>
        <v>0</v>
      </c>
      <c r="E82" s="89"/>
      <c r="F82" s="55"/>
    </row>
    <row r="83" spans="1:6" s="9" customFormat="1" x14ac:dyDescent="0.2">
      <c r="A83" s="32" t="s">
        <v>835</v>
      </c>
      <c r="B83" s="32" t="s">
        <v>557</v>
      </c>
      <c r="C83" s="109">
        <v>48911</v>
      </c>
      <c r="D83" s="54">
        <f t="shared" si="1"/>
        <v>63584.3</v>
      </c>
      <c r="E83" s="89"/>
      <c r="F83" s="55"/>
    </row>
    <row r="84" spans="1:6" s="9" customFormat="1" x14ac:dyDescent="0.2">
      <c r="A84" s="32" t="s">
        <v>836</v>
      </c>
      <c r="B84" s="32" t="s">
        <v>557</v>
      </c>
      <c r="C84" s="109">
        <v>53985</v>
      </c>
      <c r="D84" s="54">
        <f t="shared" si="1"/>
        <v>70180.5</v>
      </c>
      <c r="E84" s="89"/>
      <c r="F84" s="55"/>
    </row>
    <row r="85" spans="1:6" s="9" customFormat="1" x14ac:dyDescent="0.2">
      <c r="A85" s="56" t="s">
        <v>837</v>
      </c>
      <c r="B85" s="56" t="s">
        <v>557</v>
      </c>
      <c r="C85" s="109">
        <v>114519</v>
      </c>
      <c r="D85" s="54">
        <f t="shared" si="1"/>
        <v>148874.70000000001</v>
      </c>
      <c r="E85" s="89"/>
      <c r="F85" s="55"/>
    </row>
    <row r="86" spans="1:6" s="9" customFormat="1" x14ac:dyDescent="0.2">
      <c r="A86" s="43"/>
      <c r="B86" s="43"/>
      <c r="C86" s="109"/>
      <c r="D86" s="54">
        <f t="shared" si="1"/>
        <v>0</v>
      </c>
      <c r="E86" s="89"/>
      <c r="F86" s="55"/>
    </row>
    <row r="87" spans="1:6" s="9" customFormat="1" x14ac:dyDescent="0.2">
      <c r="A87" s="2" t="s">
        <v>829</v>
      </c>
      <c r="B87" s="2" t="s">
        <v>725</v>
      </c>
      <c r="C87" s="109">
        <v>32568</v>
      </c>
      <c r="D87" s="54">
        <f t="shared" si="1"/>
        <v>42338.400000000001</v>
      </c>
      <c r="E87" s="89"/>
      <c r="F87" s="55"/>
    </row>
    <row r="88" spans="1:6" s="9" customFormat="1" x14ac:dyDescent="0.2">
      <c r="A88" s="2" t="s">
        <v>830</v>
      </c>
      <c r="B88" s="2" t="s">
        <v>725</v>
      </c>
      <c r="C88" s="109">
        <v>37937</v>
      </c>
      <c r="D88" s="54">
        <f t="shared" si="1"/>
        <v>49318.1</v>
      </c>
      <c r="E88" s="89"/>
      <c r="F88" s="55"/>
    </row>
    <row r="89" spans="1:6" s="9" customFormat="1" x14ac:dyDescent="0.2">
      <c r="A89" s="2" t="s">
        <v>831</v>
      </c>
      <c r="B89" s="2" t="s">
        <v>725</v>
      </c>
      <c r="C89" s="109">
        <v>78647</v>
      </c>
      <c r="D89" s="54">
        <f t="shared" si="1"/>
        <v>102241.1</v>
      </c>
      <c r="E89" s="89"/>
      <c r="F89" s="55"/>
    </row>
    <row r="90" spans="1:6" s="9" customFormat="1" x14ac:dyDescent="0.2">
      <c r="A90" s="43"/>
      <c r="B90" s="43"/>
      <c r="C90" s="109"/>
      <c r="D90" s="54">
        <f t="shared" si="1"/>
        <v>0</v>
      </c>
      <c r="E90" s="89"/>
      <c r="F90" s="55"/>
    </row>
    <row r="91" spans="1:6" x14ac:dyDescent="0.2">
      <c r="A91" s="2" t="s">
        <v>738</v>
      </c>
      <c r="B91" s="2" t="s">
        <v>725</v>
      </c>
      <c r="C91" s="109">
        <v>51300</v>
      </c>
      <c r="D91" s="54">
        <f t="shared" si="1"/>
        <v>66690</v>
      </c>
      <c r="E91" s="85"/>
      <c r="F91" s="3"/>
    </row>
    <row r="92" spans="1:6" x14ac:dyDescent="0.2">
      <c r="A92" s="2" t="s">
        <v>737</v>
      </c>
      <c r="B92" s="2" t="s">
        <v>725</v>
      </c>
      <c r="C92" s="109">
        <v>53100</v>
      </c>
      <c r="D92" s="54">
        <f t="shared" si="1"/>
        <v>69030</v>
      </c>
      <c r="E92" s="85"/>
      <c r="F92" s="3"/>
    </row>
    <row r="93" spans="1:6" x14ac:dyDescent="0.2">
      <c r="A93" s="2" t="s">
        <v>736</v>
      </c>
      <c r="B93" s="2" t="s">
        <v>725</v>
      </c>
      <c r="C93" s="109">
        <v>90093</v>
      </c>
      <c r="D93" s="54">
        <f t="shared" si="1"/>
        <v>117120.90000000001</v>
      </c>
      <c r="E93" s="85">
        <v>460</v>
      </c>
      <c r="F93" s="21" t="s">
        <v>34</v>
      </c>
    </row>
    <row r="94" spans="1:6" s="9" customFormat="1" x14ac:dyDescent="0.2">
      <c r="A94" s="43"/>
      <c r="B94" s="43"/>
      <c r="C94" s="109"/>
      <c r="D94" s="54">
        <f t="shared" si="1"/>
        <v>0</v>
      </c>
      <c r="E94" s="89"/>
      <c r="F94" s="30"/>
    </row>
    <row r="95" spans="1:6" x14ac:dyDescent="0.2">
      <c r="A95" s="2" t="s">
        <v>735</v>
      </c>
      <c r="B95" s="2" t="s">
        <v>726</v>
      </c>
      <c r="C95" s="109">
        <v>45784</v>
      </c>
      <c r="D95" s="54">
        <f t="shared" si="1"/>
        <v>59519.200000000004</v>
      </c>
      <c r="E95" s="85"/>
      <c r="F95" s="21"/>
    </row>
    <row r="96" spans="1:6" x14ac:dyDescent="0.2">
      <c r="A96" s="2" t="s">
        <v>734</v>
      </c>
      <c r="B96" s="2" t="s">
        <v>726</v>
      </c>
      <c r="C96" s="109">
        <v>50917</v>
      </c>
      <c r="D96" s="54">
        <f t="shared" si="1"/>
        <v>66192.100000000006</v>
      </c>
      <c r="E96" s="85"/>
      <c r="F96" s="21"/>
    </row>
    <row r="97" spans="1:6" x14ac:dyDescent="0.2">
      <c r="A97" s="2" t="s">
        <v>733</v>
      </c>
      <c r="B97" s="2" t="s">
        <v>726</v>
      </c>
      <c r="C97" s="109">
        <v>111451</v>
      </c>
      <c r="D97" s="54">
        <f t="shared" si="1"/>
        <v>144886.30000000002</v>
      </c>
      <c r="E97" s="85"/>
      <c r="F97" s="3"/>
    </row>
    <row r="98" spans="1:6" s="9" customFormat="1" x14ac:dyDescent="0.2">
      <c r="A98" s="43"/>
      <c r="B98" s="43"/>
      <c r="C98" s="109"/>
      <c r="D98" s="54">
        <f t="shared" si="1"/>
        <v>0</v>
      </c>
      <c r="E98" s="89"/>
      <c r="F98" s="55"/>
    </row>
    <row r="99" spans="1:6" x14ac:dyDescent="0.2">
      <c r="A99" s="2" t="s">
        <v>732</v>
      </c>
      <c r="B99" s="2" t="s">
        <v>726</v>
      </c>
      <c r="C99" s="109">
        <v>54432</v>
      </c>
      <c r="D99" s="54">
        <f t="shared" si="1"/>
        <v>70761.600000000006</v>
      </c>
      <c r="E99" s="85"/>
      <c r="F99" s="3"/>
    </row>
    <row r="100" spans="1:6" x14ac:dyDescent="0.2">
      <c r="A100" s="2" t="s">
        <v>731</v>
      </c>
      <c r="B100" s="2" t="s">
        <v>726</v>
      </c>
      <c r="C100" s="109">
        <v>55932</v>
      </c>
      <c r="D100" s="54">
        <f t="shared" si="1"/>
        <v>72711.600000000006</v>
      </c>
      <c r="E100" s="85"/>
      <c r="F100" s="3"/>
    </row>
    <row r="101" spans="1:6" x14ac:dyDescent="0.2">
      <c r="A101" s="2" t="s">
        <v>730</v>
      </c>
      <c r="B101" s="2" t="s">
        <v>726</v>
      </c>
      <c r="C101" s="109">
        <v>108029</v>
      </c>
      <c r="D101" s="54">
        <f t="shared" si="1"/>
        <v>140437.70000000001</v>
      </c>
      <c r="E101" s="85">
        <v>590</v>
      </c>
      <c r="F101" s="21" t="s">
        <v>35</v>
      </c>
    </row>
    <row r="102" spans="1:6" s="9" customFormat="1" x14ac:dyDescent="0.2">
      <c r="A102" s="43"/>
      <c r="B102" s="43"/>
      <c r="C102" s="109"/>
      <c r="D102" s="54">
        <f t="shared" si="1"/>
        <v>0</v>
      </c>
      <c r="E102" s="89"/>
      <c r="F102" s="30"/>
    </row>
    <row r="103" spans="1:6" x14ac:dyDescent="0.2">
      <c r="A103" s="2" t="s">
        <v>729</v>
      </c>
      <c r="B103" s="2" t="s">
        <v>563</v>
      </c>
      <c r="C103" s="109">
        <v>70514</v>
      </c>
      <c r="D103" s="54">
        <f t="shared" si="1"/>
        <v>91668.2</v>
      </c>
      <c r="E103" s="85"/>
      <c r="F103" s="21"/>
    </row>
    <row r="104" spans="1:6" x14ac:dyDescent="0.2">
      <c r="A104" s="2" t="s">
        <v>728</v>
      </c>
      <c r="B104" s="2" t="s">
        <v>563</v>
      </c>
      <c r="C104" s="109">
        <v>73514</v>
      </c>
      <c r="D104" s="54">
        <f t="shared" si="1"/>
        <v>95568.2</v>
      </c>
      <c r="E104" s="85"/>
      <c r="F104" s="21"/>
    </row>
    <row r="105" spans="1:6" x14ac:dyDescent="0.2">
      <c r="A105" s="2" t="s">
        <v>727</v>
      </c>
      <c r="B105" s="2" t="s">
        <v>563</v>
      </c>
      <c r="C105" s="109">
        <v>173814</v>
      </c>
      <c r="D105" s="54">
        <f t="shared" si="1"/>
        <v>225958.2</v>
      </c>
      <c r="E105" s="85">
        <v>940</v>
      </c>
      <c r="F105" s="21" t="s">
        <v>36</v>
      </c>
    </row>
    <row r="106" spans="1:6" x14ac:dyDescent="0.2">
      <c r="A106" s="2" t="s">
        <v>220</v>
      </c>
      <c r="B106" s="2"/>
    </row>
  </sheetData>
  <mergeCells count="3">
    <mergeCell ref="A9:A10"/>
    <mergeCell ref="D9:D10"/>
    <mergeCell ref="A7:F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115" zoomScaleNormal="115" workbookViewId="0">
      <selection activeCell="D12" sqref="D12"/>
    </sheetView>
  </sheetViews>
  <sheetFormatPr defaultRowHeight="12.75" x14ac:dyDescent="0.2"/>
  <cols>
    <col min="1" max="1" width="31" customWidth="1"/>
    <col min="2" max="2" width="26.7109375" customWidth="1"/>
    <col min="3" max="3" width="10.7109375" bestFit="1" customWidth="1"/>
    <col min="4" max="4" width="13.85546875" style="21" customWidth="1"/>
    <col min="5" max="5" width="7.140625" bestFit="1" customWidth="1"/>
    <col min="6" max="6" width="12.42578125" bestFit="1" customWidth="1"/>
  </cols>
  <sheetData>
    <row r="1" spans="1:10" s="2" customFormat="1" ht="20.25" x14ac:dyDescent="0.3">
      <c r="A1" s="1" t="s">
        <v>1045</v>
      </c>
      <c r="B1" s="1"/>
      <c r="D1" s="39"/>
      <c r="E1" s="6"/>
      <c r="F1" s="4">
        <v>43474</v>
      </c>
      <c r="H1" s="14"/>
      <c r="J1" s="3"/>
    </row>
    <row r="2" spans="1:10" s="2" customFormat="1" ht="15" x14ac:dyDescent="0.2">
      <c r="A2" s="42" t="s">
        <v>1076</v>
      </c>
      <c r="B2" s="42"/>
      <c r="D2" s="3"/>
      <c r="E2" s="6"/>
      <c r="F2" s="20"/>
      <c r="H2" s="3"/>
      <c r="I2" s="38"/>
      <c r="J2" s="3"/>
    </row>
    <row r="3" spans="1:10" s="2" customFormat="1" x14ac:dyDescent="0.2">
      <c r="A3" s="58"/>
      <c r="B3" s="58"/>
      <c r="D3" s="3"/>
      <c r="E3" s="6"/>
      <c r="F3" s="41"/>
      <c r="H3" s="3"/>
      <c r="I3" s="38"/>
      <c r="J3" s="3"/>
    </row>
    <row r="4" spans="1:10" s="2" customFormat="1" ht="15.75" x14ac:dyDescent="0.25">
      <c r="A4" s="10" t="s">
        <v>209</v>
      </c>
      <c r="B4" s="10"/>
      <c r="D4" s="3"/>
      <c r="E4" s="6"/>
      <c r="F4" s="41"/>
      <c r="H4" s="3"/>
      <c r="I4" s="38"/>
      <c r="J4" s="3"/>
    </row>
    <row r="5" spans="1:10" s="2" customFormat="1" x14ac:dyDescent="0.2">
      <c r="D5" s="3"/>
      <c r="E5" s="6"/>
      <c r="F5" s="41"/>
      <c r="H5" s="3"/>
      <c r="I5" s="38"/>
      <c r="J5" s="3"/>
    </row>
    <row r="6" spans="1:10" s="2" customFormat="1" x14ac:dyDescent="0.2">
      <c r="D6" s="3"/>
      <c r="E6" s="6"/>
      <c r="F6" s="41"/>
      <c r="H6" s="3"/>
      <c r="I6" s="38"/>
      <c r="J6" s="3"/>
    </row>
    <row r="7" spans="1:10" s="2" customFormat="1" ht="51.75" customHeight="1" x14ac:dyDescent="0.2">
      <c r="A7" s="134" t="s">
        <v>226</v>
      </c>
      <c r="B7" s="134"/>
      <c r="C7" s="135"/>
      <c r="D7" s="135"/>
      <c r="E7" s="135"/>
      <c r="F7" s="135"/>
      <c r="H7" s="3"/>
      <c r="I7" s="38"/>
      <c r="J7" s="3"/>
    </row>
    <row r="8" spans="1:10" s="2" customFormat="1" x14ac:dyDescent="0.2">
      <c r="D8" s="3"/>
      <c r="E8" s="6"/>
      <c r="F8" s="41"/>
      <c r="H8" s="3"/>
      <c r="I8" s="38"/>
      <c r="J8" s="3"/>
    </row>
    <row r="9" spans="1:10" x14ac:dyDescent="0.2">
      <c r="A9" s="130" t="s">
        <v>208</v>
      </c>
      <c r="B9" s="75" t="s">
        <v>380</v>
      </c>
      <c r="C9" s="106" t="s">
        <v>207</v>
      </c>
      <c r="D9" s="132" t="s">
        <v>986</v>
      </c>
      <c r="E9" s="46" t="s">
        <v>1</v>
      </c>
      <c r="F9" s="7" t="s">
        <v>16</v>
      </c>
    </row>
    <row r="10" spans="1:10" x14ac:dyDescent="0.2">
      <c r="A10" s="131"/>
      <c r="B10" s="70"/>
      <c r="C10" s="107" t="s">
        <v>987</v>
      </c>
      <c r="D10" s="133"/>
      <c r="E10" s="47" t="s">
        <v>2</v>
      </c>
      <c r="F10" s="8"/>
    </row>
    <row r="11" spans="1:10" x14ac:dyDescent="0.2">
      <c r="A11" t="s">
        <v>220</v>
      </c>
      <c r="C11" s="115"/>
      <c r="D11" s="3"/>
      <c r="E11" s="50"/>
      <c r="F11" s="21"/>
    </row>
    <row r="12" spans="1:10" x14ac:dyDescent="0.2">
      <c r="A12" s="2" t="s">
        <v>1026</v>
      </c>
      <c r="B12" s="2" t="s">
        <v>706</v>
      </c>
      <c r="C12" s="112">
        <v>8319</v>
      </c>
      <c r="D12" s="54">
        <f>C12*1.2</f>
        <v>9982.7999999999993</v>
      </c>
      <c r="E12" s="50">
        <v>45</v>
      </c>
      <c r="F12" s="21" t="s">
        <v>211</v>
      </c>
    </row>
    <row r="13" spans="1:10" x14ac:dyDescent="0.2">
      <c r="A13" s="2" t="s">
        <v>1027</v>
      </c>
      <c r="B13" s="2" t="s">
        <v>706</v>
      </c>
      <c r="C13" s="112">
        <v>12803</v>
      </c>
      <c r="D13" s="54">
        <f t="shared" ref="D13:D37" si="0">C13*1.2</f>
        <v>15363.599999999999</v>
      </c>
      <c r="E13" s="50">
        <v>61</v>
      </c>
      <c r="F13" s="21" t="s">
        <v>10</v>
      </c>
    </row>
    <row r="14" spans="1:10" x14ac:dyDescent="0.2">
      <c r="A14" s="2" t="s">
        <v>1028</v>
      </c>
      <c r="B14" s="2" t="s">
        <v>706</v>
      </c>
      <c r="C14" s="112">
        <v>13511</v>
      </c>
      <c r="D14" s="54">
        <f t="shared" si="0"/>
        <v>16213.199999999999</v>
      </c>
      <c r="E14" s="50">
        <v>66</v>
      </c>
      <c r="F14" s="21" t="s">
        <v>10</v>
      </c>
    </row>
    <row r="15" spans="1:10" s="9" customFormat="1" x14ac:dyDescent="0.2">
      <c r="A15" s="43"/>
      <c r="B15" s="43"/>
      <c r="C15" s="112"/>
      <c r="D15" s="54"/>
      <c r="E15" s="57"/>
      <c r="F15" s="30"/>
    </row>
    <row r="16" spans="1:10" x14ac:dyDescent="0.2">
      <c r="A16" s="2" t="s">
        <v>1029</v>
      </c>
      <c r="B16" s="2" t="s">
        <v>707</v>
      </c>
      <c r="C16" s="112">
        <v>8791</v>
      </c>
      <c r="D16" s="54">
        <f t="shared" si="0"/>
        <v>10549.199999999999</v>
      </c>
      <c r="E16" s="50">
        <v>49</v>
      </c>
      <c r="F16" s="21" t="s">
        <v>11</v>
      </c>
    </row>
    <row r="17" spans="1:6" x14ac:dyDescent="0.2">
      <c r="A17" s="2" t="s">
        <v>1030</v>
      </c>
      <c r="B17" s="2" t="s">
        <v>707</v>
      </c>
      <c r="C17" s="112">
        <v>14868</v>
      </c>
      <c r="D17" s="54">
        <f t="shared" si="0"/>
        <v>17841.599999999999</v>
      </c>
      <c r="E17" s="50">
        <v>66</v>
      </c>
      <c r="F17" s="21" t="s">
        <v>11</v>
      </c>
    </row>
    <row r="18" spans="1:6" s="9" customFormat="1" x14ac:dyDescent="0.2">
      <c r="A18" s="43"/>
      <c r="B18" s="43"/>
      <c r="C18" s="112"/>
      <c r="D18" s="54"/>
      <c r="E18" s="57"/>
      <c r="F18" s="30"/>
    </row>
    <row r="19" spans="1:6" x14ac:dyDescent="0.2">
      <c r="A19" s="2" t="s">
        <v>1032</v>
      </c>
      <c r="B19" s="2" t="s">
        <v>708</v>
      </c>
      <c r="C19" s="112">
        <v>8791</v>
      </c>
      <c r="D19" s="54">
        <f t="shared" si="0"/>
        <v>10549.199999999999</v>
      </c>
      <c r="E19" s="50">
        <v>50</v>
      </c>
      <c r="F19" s="21" t="s">
        <v>11</v>
      </c>
    </row>
    <row r="20" spans="1:6" x14ac:dyDescent="0.2">
      <c r="A20" s="2" t="s">
        <v>1031</v>
      </c>
      <c r="B20" s="2" t="s">
        <v>708</v>
      </c>
      <c r="C20" s="112">
        <v>16756</v>
      </c>
      <c r="D20" s="54">
        <f t="shared" si="0"/>
        <v>20107.2</v>
      </c>
      <c r="E20" s="50">
        <v>77</v>
      </c>
      <c r="F20" s="21" t="s">
        <v>12</v>
      </c>
    </row>
    <row r="21" spans="1:6" x14ac:dyDescent="0.2">
      <c r="A21" s="2" t="s">
        <v>1033</v>
      </c>
      <c r="B21" s="2" t="s">
        <v>708</v>
      </c>
      <c r="C21" s="112">
        <v>17641</v>
      </c>
      <c r="D21" s="54">
        <f t="shared" si="0"/>
        <v>21169.200000000001</v>
      </c>
      <c r="E21" s="50">
        <v>84</v>
      </c>
      <c r="F21" s="21" t="s">
        <v>13</v>
      </c>
    </row>
    <row r="22" spans="1:6" s="9" customFormat="1" x14ac:dyDescent="0.2">
      <c r="A22" s="43"/>
      <c r="B22" s="43"/>
      <c r="C22" s="112"/>
      <c r="D22" s="54"/>
      <c r="E22" s="57"/>
      <c r="F22" s="30"/>
    </row>
    <row r="23" spans="1:6" x14ac:dyDescent="0.2">
      <c r="A23" s="2" t="s">
        <v>1034</v>
      </c>
      <c r="B23" s="2" t="s">
        <v>709</v>
      </c>
      <c r="C23" s="112">
        <v>12744</v>
      </c>
      <c r="D23" s="54">
        <f t="shared" si="0"/>
        <v>15292.8</v>
      </c>
      <c r="E23" s="50">
        <v>75</v>
      </c>
      <c r="F23" s="21" t="s">
        <v>14</v>
      </c>
    </row>
    <row r="24" spans="1:6" x14ac:dyDescent="0.2">
      <c r="A24" s="2" t="s">
        <v>1035</v>
      </c>
      <c r="B24" s="2" t="s">
        <v>709</v>
      </c>
      <c r="C24" s="112">
        <v>23305</v>
      </c>
      <c r="D24" s="54">
        <f t="shared" si="0"/>
        <v>27966</v>
      </c>
      <c r="E24" s="50">
        <v>158</v>
      </c>
      <c r="F24" s="21" t="s">
        <v>14</v>
      </c>
    </row>
    <row r="25" spans="1:6" x14ac:dyDescent="0.2">
      <c r="A25" s="2" t="s">
        <v>1036</v>
      </c>
      <c r="B25" s="2" t="s">
        <v>710</v>
      </c>
      <c r="C25" s="112">
        <v>21594</v>
      </c>
      <c r="D25" s="54">
        <f t="shared" si="0"/>
        <v>25912.799999999999</v>
      </c>
      <c r="E25" s="50">
        <v>120</v>
      </c>
      <c r="F25" s="21" t="s">
        <v>15</v>
      </c>
    </row>
    <row r="26" spans="1:6" s="9" customFormat="1" x14ac:dyDescent="0.2">
      <c r="A26" s="43"/>
      <c r="B26" s="43"/>
      <c r="C26" s="112"/>
      <c r="D26" s="54"/>
      <c r="E26" s="57"/>
      <c r="F26" s="30"/>
    </row>
    <row r="27" spans="1:6" x14ac:dyDescent="0.2">
      <c r="A27" s="2"/>
      <c r="B27" s="80"/>
      <c r="C27" s="113"/>
      <c r="D27" s="54"/>
      <c r="E27" s="50"/>
      <c r="F27" s="21"/>
    </row>
    <row r="28" spans="1:6" s="9" customFormat="1" x14ac:dyDescent="0.2">
      <c r="A28" s="43"/>
      <c r="B28" s="43"/>
      <c r="C28" s="113"/>
      <c r="D28" s="54"/>
      <c r="E28" s="57"/>
      <c r="F28" s="30"/>
    </row>
    <row r="29" spans="1:6" x14ac:dyDescent="0.2">
      <c r="A29" s="2" t="s">
        <v>1037</v>
      </c>
      <c r="B29" s="2" t="s">
        <v>711</v>
      </c>
      <c r="C29" s="112">
        <v>37694</v>
      </c>
      <c r="D29" s="54">
        <f t="shared" si="0"/>
        <v>45232.799999999996</v>
      </c>
      <c r="E29" s="50">
        <v>150</v>
      </c>
      <c r="F29" s="21" t="s">
        <v>212</v>
      </c>
    </row>
    <row r="30" spans="1:6" x14ac:dyDescent="0.2">
      <c r="A30" s="2" t="s">
        <v>1038</v>
      </c>
      <c r="B30" s="2" t="s">
        <v>711</v>
      </c>
      <c r="C30" s="112">
        <v>39294</v>
      </c>
      <c r="D30" s="54">
        <f t="shared" si="0"/>
        <v>47152.799999999996</v>
      </c>
      <c r="E30" s="50">
        <v>220</v>
      </c>
      <c r="F30" s="21" t="s">
        <v>213</v>
      </c>
    </row>
    <row r="31" spans="1:6" x14ac:dyDescent="0.2">
      <c r="A31" s="2" t="s">
        <v>1039</v>
      </c>
      <c r="B31" s="2" t="s">
        <v>711</v>
      </c>
      <c r="C31" s="112">
        <v>81538</v>
      </c>
      <c r="D31" s="54">
        <f t="shared" si="0"/>
        <v>97845.599999999991</v>
      </c>
      <c r="E31" s="50">
        <v>420</v>
      </c>
      <c r="F31" s="21" t="s">
        <v>214</v>
      </c>
    </row>
    <row r="32" spans="1:6" x14ac:dyDescent="0.2">
      <c r="A32" s="2" t="s">
        <v>1040</v>
      </c>
      <c r="B32" s="2" t="s">
        <v>712</v>
      </c>
      <c r="C32" s="112">
        <v>70446</v>
      </c>
      <c r="D32" s="54">
        <f t="shared" si="0"/>
        <v>84535.2</v>
      </c>
      <c r="E32" s="50">
        <v>400</v>
      </c>
      <c r="F32" s="21" t="s">
        <v>215</v>
      </c>
    </row>
    <row r="33" spans="1:6" s="9" customFormat="1" x14ac:dyDescent="0.2">
      <c r="A33" s="43"/>
      <c r="B33" s="43"/>
      <c r="C33" s="112"/>
      <c r="D33" s="54"/>
      <c r="E33" s="57"/>
      <c r="F33" s="30"/>
    </row>
    <row r="34" spans="1:6" x14ac:dyDescent="0.2">
      <c r="A34" s="2" t="s">
        <v>1041</v>
      </c>
      <c r="B34" s="2" t="s">
        <v>713</v>
      </c>
      <c r="C34" s="112">
        <v>51654</v>
      </c>
      <c r="D34" s="54">
        <f t="shared" si="0"/>
        <v>61984.799999999996</v>
      </c>
      <c r="E34" s="50">
        <v>170</v>
      </c>
      <c r="F34" s="21" t="s">
        <v>216</v>
      </c>
    </row>
    <row r="35" spans="1:6" x14ac:dyDescent="0.2">
      <c r="A35" s="2" t="s">
        <v>1042</v>
      </c>
      <c r="B35" s="2" t="s">
        <v>713</v>
      </c>
      <c r="C35" s="112">
        <v>53454</v>
      </c>
      <c r="D35" s="54">
        <f t="shared" si="0"/>
        <v>64144.799999999996</v>
      </c>
      <c r="E35" s="50">
        <v>250</v>
      </c>
      <c r="F35" s="21" t="s">
        <v>217</v>
      </c>
    </row>
    <row r="36" spans="1:6" x14ac:dyDescent="0.2">
      <c r="A36" s="2" t="s">
        <v>1043</v>
      </c>
      <c r="B36" s="2" t="s">
        <v>713</v>
      </c>
      <c r="C36" s="112">
        <v>102660</v>
      </c>
      <c r="D36" s="54">
        <f t="shared" si="0"/>
        <v>123192</v>
      </c>
      <c r="E36" s="50">
        <v>550</v>
      </c>
      <c r="F36" s="21" t="s">
        <v>218</v>
      </c>
    </row>
    <row r="37" spans="1:6" x14ac:dyDescent="0.2">
      <c r="A37" s="2" t="s">
        <v>1044</v>
      </c>
      <c r="B37" s="2" t="s">
        <v>714</v>
      </c>
      <c r="C37" s="112">
        <v>94164</v>
      </c>
      <c r="D37" s="54">
        <f t="shared" si="0"/>
        <v>112996.8</v>
      </c>
      <c r="E37" s="50">
        <v>550</v>
      </c>
      <c r="F37" s="21" t="s">
        <v>219</v>
      </c>
    </row>
    <row r="38" spans="1:6" x14ac:dyDescent="0.2">
      <c r="A38" s="2" t="s">
        <v>220</v>
      </c>
      <c r="B38" s="2"/>
      <c r="D38" s="54"/>
      <c r="E38" s="51"/>
    </row>
  </sheetData>
  <mergeCells count="3">
    <mergeCell ref="A9:A10"/>
    <mergeCell ref="D9:D10"/>
    <mergeCell ref="A7:F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="130" zoomScaleNormal="130" workbookViewId="0">
      <selection activeCell="D18" sqref="D18"/>
    </sheetView>
  </sheetViews>
  <sheetFormatPr defaultRowHeight="12.75" x14ac:dyDescent="0.2"/>
  <cols>
    <col min="1" max="1" width="33.5703125" customWidth="1"/>
    <col min="2" max="2" width="28.7109375" customWidth="1"/>
    <col min="3" max="3" width="13.5703125" style="36" customWidth="1"/>
    <col min="4" max="4" width="13.85546875" customWidth="1"/>
    <col min="5" max="5" width="9.140625" style="84"/>
    <col min="6" max="6" width="12.42578125" style="15" bestFit="1" customWidth="1"/>
  </cols>
  <sheetData>
    <row r="1" spans="1:6" ht="20.25" x14ac:dyDescent="0.3">
      <c r="A1" s="1" t="s">
        <v>1045</v>
      </c>
      <c r="B1" s="1"/>
      <c r="C1" s="6"/>
      <c r="D1" s="39" t="s">
        <v>1077</v>
      </c>
      <c r="E1" s="81"/>
      <c r="F1" s="4">
        <v>43329</v>
      </c>
    </row>
    <row r="2" spans="1:6" x14ac:dyDescent="0.2">
      <c r="A2" s="42"/>
      <c r="B2" s="42"/>
      <c r="C2" s="6"/>
      <c r="D2" s="3"/>
      <c r="E2" s="81"/>
      <c r="F2" s="41"/>
    </row>
    <row r="3" spans="1:6" x14ac:dyDescent="0.2">
      <c r="A3" s="58"/>
      <c r="B3" s="58"/>
      <c r="C3" s="6"/>
      <c r="D3" s="3"/>
      <c r="E3" s="81"/>
      <c r="F3" s="41"/>
    </row>
    <row r="4" spans="1:6" ht="15.75" x14ac:dyDescent="0.25">
      <c r="A4" s="10" t="s">
        <v>7</v>
      </c>
      <c r="B4" s="10"/>
      <c r="C4" s="6"/>
      <c r="D4" s="3"/>
      <c r="E4" s="81"/>
      <c r="F4" s="41"/>
    </row>
    <row r="5" spans="1:6" x14ac:dyDescent="0.2">
      <c r="A5" s="2"/>
      <c r="B5" s="2"/>
      <c r="C5" s="6"/>
      <c r="D5" s="3"/>
      <c r="E5" s="81"/>
      <c r="F5" s="41"/>
    </row>
    <row r="6" spans="1:6" x14ac:dyDescent="0.2">
      <c r="A6" s="2"/>
      <c r="B6" s="2"/>
      <c r="C6" s="6"/>
      <c r="D6" s="3"/>
      <c r="E6" s="81"/>
      <c r="F6" s="41"/>
    </row>
    <row r="7" spans="1:6" ht="69" customHeight="1" x14ac:dyDescent="0.2">
      <c r="A7" s="136" t="s">
        <v>227</v>
      </c>
      <c r="B7" s="136"/>
      <c r="C7" s="137"/>
      <c r="D7" s="137"/>
      <c r="E7" s="137"/>
      <c r="F7" s="137"/>
    </row>
    <row r="8" spans="1:6" x14ac:dyDescent="0.2">
      <c r="A8" s="2"/>
      <c r="B8" s="2"/>
      <c r="C8" s="6"/>
      <c r="D8" s="3"/>
      <c r="E8" s="81"/>
      <c r="F8" s="41"/>
    </row>
    <row r="9" spans="1:6" x14ac:dyDescent="0.2">
      <c r="A9" s="130" t="s">
        <v>208</v>
      </c>
      <c r="B9" s="75" t="s">
        <v>380</v>
      </c>
      <c r="C9" s="59" t="s">
        <v>207</v>
      </c>
      <c r="D9" s="132" t="s">
        <v>986</v>
      </c>
      <c r="E9" s="82" t="s">
        <v>1</v>
      </c>
      <c r="F9" s="7" t="s">
        <v>16</v>
      </c>
    </row>
    <row r="10" spans="1:6" x14ac:dyDescent="0.2">
      <c r="A10" s="131"/>
      <c r="B10" s="70"/>
      <c r="C10" s="48" t="s">
        <v>987</v>
      </c>
      <c r="D10" s="133"/>
      <c r="E10" s="83" t="s">
        <v>2</v>
      </c>
      <c r="F10" s="8"/>
    </row>
    <row r="11" spans="1:6" x14ac:dyDescent="0.2">
      <c r="A11" t="s">
        <v>220</v>
      </c>
      <c r="C11" s="6"/>
      <c r="D11" s="3"/>
      <c r="E11" s="85"/>
      <c r="F11" s="22"/>
    </row>
    <row r="12" spans="1:6" x14ac:dyDescent="0.2">
      <c r="A12" s="2" t="s">
        <v>669</v>
      </c>
      <c r="B12" s="2" t="s">
        <v>641</v>
      </c>
      <c r="C12" s="112"/>
      <c r="D12" s="54">
        <v>114000</v>
      </c>
      <c r="E12" s="85">
        <v>240</v>
      </c>
      <c r="F12" s="21" t="s">
        <v>228</v>
      </c>
    </row>
    <row r="13" spans="1:6" x14ac:dyDescent="0.2">
      <c r="A13" s="2" t="s">
        <v>670</v>
      </c>
      <c r="B13" s="2" t="s">
        <v>641</v>
      </c>
      <c r="C13" s="112"/>
      <c r="D13" s="52">
        <f>C13*1.2</f>
        <v>0</v>
      </c>
      <c r="E13" s="85">
        <v>557</v>
      </c>
      <c r="F13" s="22" t="s">
        <v>58</v>
      </c>
    </row>
    <row r="14" spans="1:6" x14ac:dyDescent="0.2">
      <c r="A14" s="2" t="s">
        <v>671</v>
      </c>
      <c r="B14" s="2" t="s">
        <v>642</v>
      </c>
      <c r="C14" s="112"/>
      <c r="D14" s="53">
        <f>C14*1.2</f>
        <v>0</v>
      </c>
      <c r="E14" s="85">
        <v>240</v>
      </c>
      <c r="F14" s="21" t="s">
        <v>228</v>
      </c>
    </row>
    <row r="15" spans="1:6" x14ac:dyDescent="0.2">
      <c r="A15" s="2" t="s">
        <v>672</v>
      </c>
      <c r="B15" s="2" t="s">
        <v>642</v>
      </c>
      <c r="C15" s="112"/>
      <c r="D15" s="53">
        <f>C15*1.2</f>
        <v>0</v>
      </c>
      <c r="E15" s="85">
        <v>557</v>
      </c>
      <c r="F15" s="22" t="s">
        <v>59</v>
      </c>
    </row>
    <row r="16" spans="1:6" x14ac:dyDescent="0.2">
      <c r="A16" s="2" t="s">
        <v>673</v>
      </c>
      <c r="B16" s="2" t="s">
        <v>643</v>
      </c>
      <c r="C16" s="112"/>
      <c r="D16" s="53">
        <f>C16*1.2</f>
        <v>0</v>
      </c>
      <c r="E16" s="85">
        <v>240</v>
      </c>
      <c r="F16" s="21" t="s">
        <v>228</v>
      </c>
    </row>
    <row r="17" spans="1:6" x14ac:dyDescent="0.2">
      <c r="A17" s="2" t="s">
        <v>674</v>
      </c>
      <c r="B17" s="2" t="s">
        <v>643</v>
      </c>
      <c r="C17" s="112"/>
      <c r="D17" s="53">
        <f>C17*1.2</f>
        <v>0</v>
      </c>
      <c r="E17" s="85">
        <v>534</v>
      </c>
      <c r="F17" s="22" t="s">
        <v>60</v>
      </c>
    </row>
    <row r="18" spans="1:6" x14ac:dyDescent="0.2">
      <c r="A18" s="19"/>
      <c r="B18" s="19"/>
      <c r="C18" s="112"/>
      <c r="D18" s="13"/>
      <c r="E18" s="85"/>
      <c r="F18" s="22"/>
    </row>
    <row r="19" spans="1:6" x14ac:dyDescent="0.2">
      <c r="A19" s="2" t="s">
        <v>999</v>
      </c>
      <c r="B19" s="2" t="s">
        <v>644</v>
      </c>
      <c r="C19" s="112"/>
      <c r="D19" s="54">
        <f t="shared" ref="D19:D24" si="0">C19*1.2</f>
        <v>0</v>
      </c>
      <c r="E19" s="85">
        <v>145</v>
      </c>
      <c r="F19" s="22" t="s">
        <v>229</v>
      </c>
    </row>
    <row r="20" spans="1:6" x14ac:dyDescent="0.2">
      <c r="A20" s="2" t="s">
        <v>1000</v>
      </c>
      <c r="B20" s="2" t="s">
        <v>644</v>
      </c>
      <c r="C20" s="112"/>
      <c r="D20" s="52">
        <f t="shared" si="0"/>
        <v>0</v>
      </c>
      <c r="E20" s="85">
        <v>770</v>
      </c>
      <c r="F20" s="22" t="s">
        <v>61</v>
      </c>
    </row>
    <row r="21" spans="1:6" x14ac:dyDescent="0.2">
      <c r="A21" s="2" t="s">
        <v>995</v>
      </c>
      <c r="B21" s="2" t="s">
        <v>645</v>
      </c>
      <c r="C21" s="112"/>
      <c r="D21" s="54">
        <f t="shared" si="0"/>
        <v>0</v>
      </c>
      <c r="E21" s="85">
        <v>145</v>
      </c>
      <c r="F21" s="22" t="s">
        <v>229</v>
      </c>
    </row>
    <row r="22" spans="1:6" x14ac:dyDescent="0.2">
      <c r="A22" s="2" t="s">
        <v>996</v>
      </c>
      <c r="B22" s="2" t="s">
        <v>645</v>
      </c>
      <c r="C22" s="112"/>
      <c r="D22" s="52">
        <f t="shared" si="0"/>
        <v>0</v>
      </c>
      <c r="E22" s="85">
        <v>740</v>
      </c>
      <c r="F22" s="22" t="s">
        <v>62</v>
      </c>
    </row>
    <row r="23" spans="1:6" x14ac:dyDescent="0.2">
      <c r="A23" s="2" t="s">
        <v>997</v>
      </c>
      <c r="B23" s="2" t="s">
        <v>646</v>
      </c>
      <c r="C23" s="112"/>
      <c r="D23" s="54">
        <f t="shared" si="0"/>
        <v>0</v>
      </c>
      <c r="E23" s="85">
        <v>145</v>
      </c>
      <c r="F23" s="22" t="s">
        <v>229</v>
      </c>
    </row>
    <row r="24" spans="1:6" x14ac:dyDescent="0.2">
      <c r="A24" s="2" t="s">
        <v>998</v>
      </c>
      <c r="B24" s="2" t="s">
        <v>646</v>
      </c>
      <c r="C24" s="112"/>
      <c r="D24" s="52">
        <f t="shared" si="0"/>
        <v>0</v>
      </c>
      <c r="E24" s="85">
        <v>605</v>
      </c>
      <c r="F24" s="22" t="s">
        <v>63</v>
      </c>
    </row>
    <row r="25" spans="1:6" x14ac:dyDescent="0.2">
      <c r="A25" s="19"/>
      <c r="B25" s="19"/>
      <c r="C25" s="112"/>
      <c r="D25" s="13"/>
      <c r="E25" s="85"/>
      <c r="F25" s="22"/>
    </row>
    <row r="26" spans="1:6" x14ac:dyDescent="0.2">
      <c r="A26" s="2" t="s">
        <v>1001</v>
      </c>
      <c r="B26" s="2" t="s">
        <v>647</v>
      </c>
      <c r="C26" s="112"/>
      <c r="D26" s="54">
        <f t="shared" ref="D26:D31" si="1">C26*1.2</f>
        <v>0</v>
      </c>
      <c r="E26" s="85">
        <v>190</v>
      </c>
      <c r="F26" s="21" t="s">
        <v>230</v>
      </c>
    </row>
    <row r="27" spans="1:6" x14ac:dyDescent="0.2">
      <c r="A27" s="2" t="s">
        <v>1002</v>
      </c>
      <c r="B27" s="2" t="s">
        <v>647</v>
      </c>
      <c r="C27" s="112"/>
      <c r="D27" s="52">
        <f t="shared" si="1"/>
        <v>0</v>
      </c>
      <c r="E27" s="85">
        <v>788</v>
      </c>
      <c r="F27" s="22" t="s">
        <v>64</v>
      </c>
    </row>
    <row r="28" spans="1:6" x14ac:dyDescent="0.2">
      <c r="A28" s="2" t="s">
        <v>1003</v>
      </c>
      <c r="B28" s="2" t="s">
        <v>648</v>
      </c>
      <c r="C28" s="112"/>
      <c r="D28" s="54">
        <f t="shared" si="1"/>
        <v>0</v>
      </c>
      <c r="E28" s="85">
        <v>190</v>
      </c>
      <c r="F28" s="21" t="s">
        <v>230</v>
      </c>
    </row>
    <row r="29" spans="1:6" x14ac:dyDescent="0.2">
      <c r="A29" s="2" t="s">
        <v>1004</v>
      </c>
      <c r="B29" s="2" t="s">
        <v>648</v>
      </c>
      <c r="C29" s="112"/>
      <c r="D29" s="52">
        <f t="shared" si="1"/>
        <v>0</v>
      </c>
      <c r="E29" s="85">
        <v>650</v>
      </c>
      <c r="F29" s="22" t="s">
        <v>65</v>
      </c>
    </row>
    <row r="30" spans="1:6" x14ac:dyDescent="0.2">
      <c r="A30" s="2" t="s">
        <v>675</v>
      </c>
      <c r="B30" s="2" t="s">
        <v>649</v>
      </c>
      <c r="C30" s="112"/>
      <c r="D30" s="53">
        <f t="shared" si="1"/>
        <v>0</v>
      </c>
      <c r="E30" s="85">
        <v>190</v>
      </c>
      <c r="F30" s="21" t="s">
        <v>230</v>
      </c>
    </row>
    <row r="31" spans="1:6" x14ac:dyDescent="0.2">
      <c r="A31" s="2" t="s">
        <v>676</v>
      </c>
      <c r="B31" s="2" t="s">
        <v>649</v>
      </c>
      <c r="C31" s="112"/>
      <c r="D31" s="53">
        <f t="shared" si="1"/>
        <v>0</v>
      </c>
      <c r="E31" s="85">
        <v>554</v>
      </c>
      <c r="F31" s="22" t="s">
        <v>66</v>
      </c>
    </row>
    <row r="32" spans="1:6" x14ac:dyDescent="0.2">
      <c r="A32" s="19"/>
      <c r="B32" s="19"/>
      <c r="C32" s="112"/>
      <c r="D32" s="44"/>
      <c r="E32" s="85"/>
      <c r="F32" s="22"/>
    </row>
    <row r="33" spans="1:6" x14ac:dyDescent="0.2">
      <c r="A33" s="2" t="s">
        <v>677</v>
      </c>
      <c r="B33" s="2" t="s">
        <v>650</v>
      </c>
      <c r="C33" s="112"/>
      <c r="D33" s="54">
        <f>C33*1.2</f>
        <v>0</v>
      </c>
      <c r="E33" s="85">
        <v>300</v>
      </c>
      <c r="F33" s="21" t="s">
        <v>231</v>
      </c>
    </row>
    <row r="34" spans="1:6" x14ac:dyDescent="0.2">
      <c r="A34" s="2" t="s">
        <v>678</v>
      </c>
      <c r="B34" s="2" t="s">
        <v>650</v>
      </c>
      <c r="C34" s="112"/>
      <c r="D34" s="52">
        <f>C34*1.2</f>
        <v>0</v>
      </c>
      <c r="E34" s="85">
        <v>955</v>
      </c>
      <c r="F34" s="22" t="s">
        <v>67</v>
      </c>
    </row>
    <row r="35" spans="1:6" x14ac:dyDescent="0.2">
      <c r="A35" s="2" t="s">
        <v>679</v>
      </c>
      <c r="B35" s="2" t="s">
        <v>651</v>
      </c>
      <c r="C35" s="112"/>
      <c r="D35" s="54"/>
      <c r="E35" s="85">
        <v>300</v>
      </c>
      <c r="F35" s="21" t="s">
        <v>231</v>
      </c>
    </row>
    <row r="36" spans="1:6" x14ac:dyDescent="0.2">
      <c r="A36" s="2" t="s">
        <v>680</v>
      </c>
      <c r="B36" s="2" t="s">
        <v>651</v>
      </c>
      <c r="C36" s="112"/>
      <c r="D36" s="52">
        <f>C36*1.2</f>
        <v>0</v>
      </c>
      <c r="E36" s="85">
        <v>805</v>
      </c>
      <c r="F36" s="22" t="s">
        <v>68</v>
      </c>
    </row>
    <row r="37" spans="1:6" x14ac:dyDescent="0.2">
      <c r="A37" s="2" t="s">
        <v>681</v>
      </c>
      <c r="B37" s="2" t="s">
        <v>652</v>
      </c>
      <c r="C37" s="112"/>
      <c r="D37" s="53">
        <f>C37*1.2</f>
        <v>0</v>
      </c>
      <c r="E37" s="85">
        <v>300</v>
      </c>
      <c r="F37" s="21" t="s">
        <v>231</v>
      </c>
    </row>
    <row r="38" spans="1:6" x14ac:dyDescent="0.2">
      <c r="A38" s="2" t="s">
        <v>1005</v>
      </c>
      <c r="B38" s="2" t="s">
        <v>652</v>
      </c>
      <c r="C38" s="112"/>
      <c r="D38" s="53">
        <f>C38*1.2</f>
        <v>0</v>
      </c>
      <c r="E38" s="85">
        <v>745</v>
      </c>
      <c r="F38" s="22" t="s">
        <v>69</v>
      </c>
    </row>
    <row r="39" spans="1:6" x14ac:dyDescent="0.2">
      <c r="A39" s="19"/>
      <c r="B39" s="19"/>
      <c r="C39" s="112"/>
      <c r="D39" s="13"/>
      <c r="E39" s="85"/>
      <c r="F39" s="22"/>
    </row>
    <row r="40" spans="1:6" x14ac:dyDescent="0.2">
      <c r="A40" s="2" t="s">
        <v>1006</v>
      </c>
      <c r="B40" s="2" t="s">
        <v>653</v>
      </c>
      <c r="C40" s="112"/>
      <c r="D40" s="54">
        <f>C40*1.2</f>
        <v>0</v>
      </c>
      <c r="E40" s="85">
        <v>190</v>
      </c>
      <c r="F40" s="21" t="s">
        <v>232</v>
      </c>
    </row>
    <row r="41" spans="1:6" x14ac:dyDescent="0.2">
      <c r="A41" s="2" t="s">
        <v>1007</v>
      </c>
      <c r="B41" s="2" t="s">
        <v>653</v>
      </c>
      <c r="C41" s="112"/>
      <c r="D41" s="52">
        <f>C41*1.2</f>
        <v>0</v>
      </c>
      <c r="E41" s="85">
        <v>843</v>
      </c>
      <c r="F41" s="22" t="s">
        <v>70</v>
      </c>
    </row>
    <row r="42" spans="1:6" x14ac:dyDescent="0.2">
      <c r="A42" s="2" t="s">
        <v>1008</v>
      </c>
      <c r="B42" s="2" t="s">
        <v>654</v>
      </c>
      <c r="C42" s="112"/>
      <c r="D42" s="54">
        <f>C42*1.2</f>
        <v>0</v>
      </c>
      <c r="E42" s="85">
        <v>190</v>
      </c>
      <c r="F42" s="21" t="s">
        <v>232</v>
      </c>
    </row>
    <row r="43" spans="1:6" x14ac:dyDescent="0.2">
      <c r="A43" s="2" t="s">
        <v>1009</v>
      </c>
      <c r="B43" s="2" t="s">
        <v>654</v>
      </c>
      <c r="C43" s="112"/>
      <c r="D43" s="52">
        <f>C43*1.2</f>
        <v>0</v>
      </c>
      <c r="E43" s="85">
        <v>818</v>
      </c>
      <c r="F43" s="22" t="s">
        <v>70</v>
      </c>
    </row>
    <row r="44" spans="1:6" x14ac:dyDescent="0.2">
      <c r="A44" s="2"/>
      <c r="B44" s="2"/>
      <c r="C44" s="112"/>
      <c r="D44" s="44"/>
      <c r="E44" s="85"/>
      <c r="F44" s="22"/>
    </row>
    <row r="45" spans="1:6" x14ac:dyDescent="0.2">
      <c r="A45" s="2" t="s">
        <v>682</v>
      </c>
      <c r="B45" s="2" t="s">
        <v>655</v>
      </c>
      <c r="C45" s="112"/>
      <c r="D45" s="54">
        <v>171654</v>
      </c>
      <c r="E45" s="85">
        <v>450</v>
      </c>
      <c r="F45" s="21" t="s">
        <v>233</v>
      </c>
    </row>
    <row r="46" spans="1:6" x14ac:dyDescent="0.2">
      <c r="A46" s="2" t="s">
        <v>683</v>
      </c>
      <c r="B46" s="2" t="s">
        <v>655</v>
      </c>
      <c r="C46" s="112"/>
      <c r="D46" s="52">
        <f t="shared" ref="D46:D51" si="2">C46*1.2</f>
        <v>0</v>
      </c>
      <c r="E46" s="85">
        <v>1480</v>
      </c>
      <c r="F46" s="22" t="s">
        <v>71</v>
      </c>
    </row>
    <row r="47" spans="1:6" x14ac:dyDescent="0.2">
      <c r="A47" s="2" t="s">
        <v>684</v>
      </c>
      <c r="B47" s="2" t="s">
        <v>656</v>
      </c>
      <c r="C47" s="112"/>
      <c r="D47" s="53">
        <f t="shared" si="2"/>
        <v>0</v>
      </c>
      <c r="E47" s="85">
        <v>450</v>
      </c>
      <c r="F47" s="21" t="s">
        <v>233</v>
      </c>
    </row>
    <row r="48" spans="1:6" x14ac:dyDescent="0.2">
      <c r="A48" s="2" t="s">
        <v>685</v>
      </c>
      <c r="B48" s="2" t="s">
        <v>656</v>
      </c>
      <c r="C48" s="112"/>
      <c r="D48" s="53">
        <f t="shared" si="2"/>
        <v>0</v>
      </c>
      <c r="E48" s="85">
        <v>1440</v>
      </c>
      <c r="F48" s="22" t="s">
        <v>72</v>
      </c>
    </row>
    <row r="49" spans="1:6" x14ac:dyDescent="0.2">
      <c r="A49" s="2" t="s">
        <v>686</v>
      </c>
      <c r="B49" s="2" t="s">
        <v>656</v>
      </c>
      <c r="C49" s="112"/>
      <c r="D49" s="53">
        <f t="shared" si="2"/>
        <v>0</v>
      </c>
      <c r="E49" s="85">
        <v>1440</v>
      </c>
      <c r="F49" s="22" t="s">
        <v>73</v>
      </c>
    </row>
    <row r="50" spans="1:6" x14ac:dyDescent="0.2">
      <c r="A50" s="2" t="s">
        <v>687</v>
      </c>
      <c r="B50" s="2" t="s">
        <v>657</v>
      </c>
      <c r="C50" s="112"/>
      <c r="D50" s="53">
        <f t="shared" si="2"/>
        <v>0</v>
      </c>
      <c r="E50" s="85">
        <v>450</v>
      </c>
      <c r="F50" s="21" t="s">
        <v>233</v>
      </c>
    </row>
    <row r="51" spans="1:6" x14ac:dyDescent="0.2">
      <c r="A51" s="2" t="s">
        <v>688</v>
      </c>
      <c r="B51" s="2" t="s">
        <v>657</v>
      </c>
      <c r="C51" s="112"/>
      <c r="D51" s="53">
        <f t="shared" si="2"/>
        <v>0</v>
      </c>
      <c r="E51" s="85">
        <v>1185</v>
      </c>
      <c r="F51" s="22" t="s">
        <v>74</v>
      </c>
    </row>
    <row r="52" spans="1:6" x14ac:dyDescent="0.2">
      <c r="A52" s="2"/>
      <c r="B52" s="2"/>
      <c r="C52" s="112"/>
      <c r="D52" s="44"/>
      <c r="E52" s="85"/>
      <c r="F52" s="22"/>
    </row>
    <row r="53" spans="1:6" x14ac:dyDescent="0.2">
      <c r="A53" s="2" t="s">
        <v>689</v>
      </c>
      <c r="B53" s="2" t="s">
        <v>658</v>
      </c>
      <c r="C53" s="112"/>
      <c r="D53" s="54">
        <f t="shared" ref="D53:D60" si="3">C53*1.2</f>
        <v>0</v>
      </c>
      <c r="E53" s="85">
        <v>524</v>
      </c>
      <c r="F53" s="21" t="s">
        <v>234</v>
      </c>
    </row>
    <row r="54" spans="1:6" x14ac:dyDescent="0.2">
      <c r="A54" s="2" t="s">
        <v>690</v>
      </c>
      <c r="B54" s="2" t="s">
        <v>658</v>
      </c>
      <c r="C54" s="112"/>
      <c r="D54" s="52">
        <f t="shared" si="3"/>
        <v>0</v>
      </c>
      <c r="E54" s="85">
        <v>1940</v>
      </c>
      <c r="F54" s="22" t="s">
        <v>75</v>
      </c>
    </row>
    <row r="55" spans="1:6" x14ac:dyDescent="0.2">
      <c r="A55" s="2" t="s">
        <v>691</v>
      </c>
      <c r="B55" s="2" t="s">
        <v>659</v>
      </c>
      <c r="C55" s="112"/>
      <c r="D55" s="53">
        <f t="shared" si="3"/>
        <v>0</v>
      </c>
      <c r="E55" s="85">
        <v>524</v>
      </c>
      <c r="F55" s="21" t="s">
        <v>234</v>
      </c>
    </row>
    <row r="56" spans="1:6" x14ac:dyDescent="0.2">
      <c r="A56" s="2" t="s">
        <v>692</v>
      </c>
      <c r="B56" s="2" t="s">
        <v>659</v>
      </c>
      <c r="C56" s="112"/>
      <c r="D56" s="53">
        <f t="shared" si="3"/>
        <v>0</v>
      </c>
      <c r="E56" s="85">
        <v>1960</v>
      </c>
      <c r="F56" s="22" t="s">
        <v>76</v>
      </c>
    </row>
    <row r="57" spans="1:6" x14ac:dyDescent="0.2">
      <c r="A57" s="2" t="s">
        <v>693</v>
      </c>
      <c r="B57" s="2" t="s">
        <v>660</v>
      </c>
      <c r="C57" s="112"/>
      <c r="D57" s="53">
        <f t="shared" si="3"/>
        <v>0</v>
      </c>
      <c r="E57" s="85">
        <v>1570</v>
      </c>
      <c r="F57" s="22" t="s">
        <v>78</v>
      </c>
    </row>
    <row r="58" spans="1:6" x14ac:dyDescent="0.2">
      <c r="A58" s="2" t="s">
        <v>694</v>
      </c>
      <c r="B58" s="2" t="s">
        <v>661</v>
      </c>
      <c r="C58" s="112"/>
      <c r="D58" s="53">
        <f t="shared" si="3"/>
        <v>0</v>
      </c>
      <c r="E58" s="85">
        <v>524</v>
      </c>
      <c r="F58" s="21" t="s">
        <v>234</v>
      </c>
    </row>
    <row r="59" spans="1:6" x14ac:dyDescent="0.2">
      <c r="A59" s="2" t="s">
        <v>695</v>
      </c>
      <c r="B59" s="2" t="s">
        <v>661</v>
      </c>
      <c r="C59" s="112"/>
      <c r="D59" s="53">
        <f t="shared" si="3"/>
        <v>0</v>
      </c>
      <c r="E59" s="85">
        <v>1905</v>
      </c>
      <c r="F59" s="22" t="s">
        <v>77</v>
      </c>
    </row>
    <row r="60" spans="1:6" x14ac:dyDescent="0.2">
      <c r="A60" s="2" t="s">
        <v>696</v>
      </c>
      <c r="B60" s="2" t="s">
        <v>662</v>
      </c>
      <c r="C60" s="112"/>
      <c r="D60" s="53">
        <f t="shared" si="3"/>
        <v>0</v>
      </c>
      <c r="E60" s="85">
        <v>1200</v>
      </c>
      <c r="F60" s="22" t="s">
        <v>79</v>
      </c>
    </row>
    <row r="61" spans="1:6" x14ac:dyDescent="0.2">
      <c r="A61" s="2"/>
      <c r="B61" s="2"/>
      <c r="C61" s="112"/>
      <c r="D61" s="44"/>
      <c r="E61" s="85"/>
      <c r="F61" s="22"/>
    </row>
    <row r="62" spans="1:6" x14ac:dyDescent="0.2">
      <c r="A62" s="2" t="s">
        <v>697</v>
      </c>
      <c r="B62" s="2" t="s">
        <v>663</v>
      </c>
      <c r="C62" s="116"/>
      <c r="D62" s="54">
        <f t="shared" ref="D62:D67" si="4">C62*1.2</f>
        <v>0</v>
      </c>
      <c r="E62" s="85">
        <v>560</v>
      </c>
      <c r="F62" s="21" t="s">
        <v>235</v>
      </c>
    </row>
    <row r="63" spans="1:6" x14ac:dyDescent="0.2">
      <c r="A63" s="2" t="s">
        <v>698</v>
      </c>
      <c r="B63" s="2" t="s">
        <v>663</v>
      </c>
      <c r="C63" s="116"/>
      <c r="D63" s="54">
        <f t="shared" si="4"/>
        <v>0</v>
      </c>
      <c r="E63" s="85">
        <v>1970</v>
      </c>
      <c r="F63" s="22" t="s">
        <v>80</v>
      </c>
    </row>
    <row r="64" spans="1:6" x14ac:dyDescent="0.2">
      <c r="A64" s="2" t="s">
        <v>699</v>
      </c>
      <c r="B64" s="2" t="s">
        <v>664</v>
      </c>
      <c r="C64" s="112"/>
      <c r="D64" s="53">
        <f t="shared" si="4"/>
        <v>0</v>
      </c>
      <c r="E64" s="85">
        <v>560</v>
      </c>
      <c r="F64" s="21" t="s">
        <v>235</v>
      </c>
    </row>
    <row r="65" spans="1:6" x14ac:dyDescent="0.2">
      <c r="A65" s="2" t="s">
        <v>1010</v>
      </c>
      <c r="B65" s="2" t="s">
        <v>664</v>
      </c>
      <c r="C65" s="112"/>
      <c r="D65" s="53">
        <f t="shared" si="4"/>
        <v>0</v>
      </c>
      <c r="E65" s="85">
        <v>1565</v>
      </c>
      <c r="F65" s="22" t="s">
        <v>81</v>
      </c>
    </row>
    <row r="66" spans="1:6" x14ac:dyDescent="0.2">
      <c r="A66" s="2" t="s">
        <v>1012</v>
      </c>
      <c r="B66" s="2" t="s">
        <v>665</v>
      </c>
      <c r="C66" s="112"/>
      <c r="D66" s="53">
        <f t="shared" si="4"/>
        <v>0</v>
      </c>
      <c r="E66" s="85">
        <v>560</v>
      </c>
      <c r="F66" s="21" t="s">
        <v>235</v>
      </c>
    </row>
    <row r="67" spans="1:6" x14ac:dyDescent="0.2">
      <c r="A67" s="2" t="s">
        <v>1011</v>
      </c>
      <c r="B67" s="2" t="s">
        <v>665</v>
      </c>
      <c r="C67" s="112"/>
      <c r="D67" s="53">
        <f t="shared" si="4"/>
        <v>0</v>
      </c>
      <c r="E67" s="85">
        <v>1565</v>
      </c>
      <c r="F67" s="22" t="s">
        <v>82</v>
      </c>
    </row>
    <row r="68" spans="1:6" x14ac:dyDescent="0.2">
      <c r="A68" s="2"/>
      <c r="B68" s="2"/>
      <c r="C68" s="112"/>
      <c r="D68" s="44"/>
      <c r="E68" s="85"/>
      <c r="F68" s="22"/>
    </row>
    <row r="69" spans="1:6" x14ac:dyDescent="0.2">
      <c r="A69" s="2" t="s">
        <v>700</v>
      </c>
      <c r="B69" s="2" t="s">
        <v>666</v>
      </c>
      <c r="C69" s="112"/>
      <c r="D69" s="53">
        <v>236400</v>
      </c>
      <c r="E69" s="85">
        <v>800</v>
      </c>
      <c r="F69" s="21" t="s">
        <v>236</v>
      </c>
    </row>
    <row r="70" spans="1:6" x14ac:dyDescent="0.2">
      <c r="A70" s="2" t="s">
        <v>701</v>
      </c>
      <c r="B70" s="2" t="s">
        <v>666</v>
      </c>
      <c r="C70" s="112"/>
      <c r="D70" s="53">
        <f t="shared" ref="D70:D75" si="5">C70*1.2</f>
        <v>0</v>
      </c>
      <c r="E70" s="85">
        <v>2485</v>
      </c>
      <c r="F70" s="22" t="s">
        <v>83</v>
      </c>
    </row>
    <row r="71" spans="1:6" x14ac:dyDescent="0.2">
      <c r="A71" s="2" t="s">
        <v>702</v>
      </c>
      <c r="B71" s="2" t="s">
        <v>667</v>
      </c>
      <c r="C71" s="112"/>
      <c r="D71" s="53">
        <f t="shared" si="5"/>
        <v>0</v>
      </c>
      <c r="E71" s="85">
        <v>800</v>
      </c>
      <c r="F71" s="21" t="s">
        <v>236</v>
      </c>
    </row>
    <row r="72" spans="1:6" x14ac:dyDescent="0.2">
      <c r="A72" s="2" t="s">
        <v>703</v>
      </c>
      <c r="B72" s="2" t="s">
        <v>667</v>
      </c>
      <c r="C72" s="112"/>
      <c r="D72" s="53">
        <f t="shared" si="5"/>
        <v>0</v>
      </c>
      <c r="E72" s="85">
        <v>2230</v>
      </c>
      <c r="F72" s="22" t="s">
        <v>84</v>
      </c>
    </row>
    <row r="73" spans="1:6" x14ac:dyDescent="0.2">
      <c r="A73" s="2" t="s">
        <v>704</v>
      </c>
      <c r="B73" s="2" t="s">
        <v>668</v>
      </c>
      <c r="C73" s="112"/>
      <c r="D73" s="53">
        <f t="shared" si="5"/>
        <v>0</v>
      </c>
      <c r="E73" s="85">
        <v>800</v>
      </c>
      <c r="F73" s="21" t="s">
        <v>236</v>
      </c>
    </row>
    <row r="74" spans="1:6" x14ac:dyDescent="0.2">
      <c r="A74" s="2" t="s">
        <v>705</v>
      </c>
      <c r="B74" s="2" t="s">
        <v>668</v>
      </c>
      <c r="C74" s="112"/>
      <c r="D74" s="53">
        <f t="shared" si="5"/>
        <v>0</v>
      </c>
      <c r="E74" s="85">
        <v>2235</v>
      </c>
      <c r="F74" s="22" t="s">
        <v>85</v>
      </c>
    </row>
    <row r="75" spans="1:6" x14ac:dyDescent="0.2">
      <c r="A75" t="s">
        <v>988</v>
      </c>
      <c r="B75" s="2" t="s">
        <v>1013</v>
      </c>
      <c r="C75" s="117"/>
      <c r="D75" s="53">
        <f t="shared" si="5"/>
        <v>0</v>
      </c>
    </row>
    <row r="76" spans="1:6" x14ac:dyDescent="0.2">
      <c r="A76" s="2" t="s">
        <v>989</v>
      </c>
      <c r="B76" s="2" t="s">
        <v>1014</v>
      </c>
      <c r="C76" s="118"/>
      <c r="D76" s="104" t="s">
        <v>994</v>
      </c>
    </row>
    <row r="77" spans="1:6" x14ac:dyDescent="0.2">
      <c r="A77" s="2" t="s">
        <v>991</v>
      </c>
      <c r="B77" s="2" t="s">
        <v>1015</v>
      </c>
      <c r="C77" s="118"/>
      <c r="D77" s="53">
        <f>C77*1.2</f>
        <v>0</v>
      </c>
    </row>
    <row r="78" spans="1:6" x14ac:dyDescent="0.2">
      <c r="A78" s="2" t="s">
        <v>990</v>
      </c>
      <c r="B78" s="2" t="s">
        <v>1015</v>
      </c>
      <c r="C78" s="118"/>
      <c r="D78" s="105" t="s">
        <v>994</v>
      </c>
    </row>
    <row r="79" spans="1:6" x14ac:dyDescent="0.2">
      <c r="A79" s="2" t="s">
        <v>992</v>
      </c>
      <c r="B79" s="2" t="s">
        <v>1016</v>
      </c>
      <c r="C79" s="118"/>
      <c r="D79" s="53">
        <f>C79*1.2</f>
        <v>0</v>
      </c>
    </row>
    <row r="80" spans="1:6" x14ac:dyDescent="0.2">
      <c r="A80" s="2" t="s">
        <v>993</v>
      </c>
      <c r="B80" s="2" t="s">
        <v>1016</v>
      </c>
      <c r="C80" s="118"/>
      <c r="D80" s="105" t="s">
        <v>994</v>
      </c>
    </row>
    <row r="81" spans="1:4" x14ac:dyDescent="0.2">
      <c r="A81" s="2" t="s">
        <v>1017</v>
      </c>
      <c r="B81" s="2" t="s">
        <v>1023</v>
      </c>
      <c r="C81" s="118"/>
      <c r="D81" s="105" t="s">
        <v>994</v>
      </c>
    </row>
    <row r="82" spans="1:4" x14ac:dyDescent="0.2">
      <c r="A82" s="2" t="s">
        <v>1018</v>
      </c>
      <c r="B82" s="2" t="s">
        <v>1023</v>
      </c>
      <c r="C82" s="118"/>
      <c r="D82" s="105" t="s">
        <v>994</v>
      </c>
    </row>
    <row r="83" spans="1:4" x14ac:dyDescent="0.2">
      <c r="A83" s="2" t="s">
        <v>1019</v>
      </c>
      <c r="B83" s="2" t="s">
        <v>1024</v>
      </c>
      <c r="C83" s="118"/>
      <c r="D83" s="105" t="s">
        <v>994</v>
      </c>
    </row>
    <row r="84" spans="1:4" x14ac:dyDescent="0.2">
      <c r="A84" s="2" t="s">
        <v>1020</v>
      </c>
      <c r="B84" s="2" t="s">
        <v>1024</v>
      </c>
      <c r="C84" s="118"/>
      <c r="D84" s="105" t="s">
        <v>994</v>
      </c>
    </row>
    <row r="85" spans="1:4" x14ac:dyDescent="0.2">
      <c r="A85" s="2" t="s">
        <v>1021</v>
      </c>
      <c r="B85" s="2" t="s">
        <v>1025</v>
      </c>
      <c r="C85" s="118"/>
      <c r="D85" s="105" t="s">
        <v>994</v>
      </c>
    </row>
    <row r="86" spans="1:4" x14ac:dyDescent="0.2">
      <c r="A86" s="2" t="s">
        <v>1022</v>
      </c>
      <c r="B86" s="2" t="s">
        <v>1025</v>
      </c>
      <c r="C86" s="118"/>
      <c r="D86" s="105" t="s">
        <v>994</v>
      </c>
    </row>
  </sheetData>
  <mergeCells count="3">
    <mergeCell ref="A9:A10"/>
    <mergeCell ref="D9:D10"/>
    <mergeCell ref="A7:F7"/>
  </mergeCells>
  <hyperlinks>
    <hyperlink ref="D1" r:id="rId1" display="http://energoprom66.ru        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zoomScale="130" zoomScaleNormal="130" workbookViewId="0">
      <selection activeCell="A5" sqref="A5"/>
    </sheetView>
  </sheetViews>
  <sheetFormatPr defaultRowHeight="12.75" x14ac:dyDescent="0.2"/>
  <cols>
    <col min="1" max="1" width="44.28515625" customWidth="1"/>
    <col min="2" max="2" width="27.42578125" bestFit="1" customWidth="1"/>
    <col min="3" max="3" width="11.140625" style="18" bestFit="1" customWidth="1"/>
    <col min="4" max="4" width="14" bestFit="1" customWidth="1"/>
    <col min="5" max="5" width="9.140625" style="90"/>
    <col min="6" max="6" width="12.42578125" bestFit="1" customWidth="1"/>
  </cols>
  <sheetData>
    <row r="1" spans="1:6" ht="20.25" x14ac:dyDescent="0.3">
      <c r="A1" s="1" t="s">
        <v>1045</v>
      </c>
      <c r="B1" s="1"/>
      <c r="C1" s="34"/>
      <c r="D1" s="39" t="s">
        <v>1077</v>
      </c>
      <c r="E1" s="81"/>
      <c r="F1" s="4">
        <v>43369</v>
      </c>
    </row>
    <row r="2" spans="1:6" x14ac:dyDescent="0.2">
      <c r="A2" s="42"/>
      <c r="B2" s="42"/>
      <c r="C2" s="34"/>
      <c r="D2" s="3"/>
      <c r="E2" s="81"/>
      <c r="F2" s="4"/>
    </row>
    <row r="3" spans="1:6" ht="20.25" x14ac:dyDescent="0.3">
      <c r="A3" s="1"/>
      <c r="B3" s="1"/>
      <c r="C3" s="34"/>
      <c r="D3" s="3"/>
      <c r="E3" s="81"/>
      <c r="F3" s="4"/>
    </row>
    <row r="4" spans="1:6" ht="15.75" x14ac:dyDescent="0.25">
      <c r="A4" s="10" t="s">
        <v>4</v>
      </c>
      <c r="B4" s="10"/>
      <c r="C4" s="34"/>
      <c r="D4" s="3"/>
      <c r="E4" s="81"/>
      <c r="F4" s="4"/>
    </row>
    <row r="5" spans="1:6" s="15" customFormat="1" x14ac:dyDescent="0.2">
      <c r="A5" s="2"/>
      <c r="B5" s="2"/>
      <c r="C5" s="34"/>
      <c r="D5" s="3"/>
      <c r="E5" s="81"/>
      <c r="F5" s="4"/>
    </row>
    <row r="6" spans="1:6" s="15" customFormat="1" x14ac:dyDescent="0.2">
      <c r="A6" s="5"/>
      <c r="B6" s="5"/>
      <c r="C6" s="34"/>
      <c r="D6" s="3"/>
      <c r="E6" s="81"/>
      <c r="F6" s="4"/>
    </row>
    <row r="7" spans="1:6" s="15" customFormat="1" ht="56.25" customHeight="1" x14ac:dyDescent="0.2">
      <c r="A7" s="134" t="s">
        <v>246</v>
      </c>
      <c r="B7" s="134"/>
      <c r="C7" s="135"/>
      <c r="D7" s="135"/>
      <c r="E7" s="135"/>
      <c r="F7" s="135"/>
    </row>
    <row r="8" spans="1:6" s="15" customFormat="1" x14ac:dyDescent="0.2">
      <c r="C8" s="34"/>
      <c r="D8" s="3"/>
      <c r="E8" s="81"/>
      <c r="F8" s="13"/>
    </row>
    <row r="9" spans="1:6" x14ac:dyDescent="0.2">
      <c r="A9" s="130" t="s">
        <v>208</v>
      </c>
      <c r="B9" s="75" t="s">
        <v>380</v>
      </c>
      <c r="C9" s="65" t="s">
        <v>207</v>
      </c>
      <c r="D9" s="132" t="s">
        <v>986</v>
      </c>
      <c r="E9" s="82" t="s">
        <v>1</v>
      </c>
      <c r="F9" s="7" t="s">
        <v>16</v>
      </c>
    </row>
    <row r="10" spans="1:6" x14ac:dyDescent="0.2">
      <c r="A10" s="131"/>
      <c r="B10" s="70"/>
      <c r="C10" s="66" t="s">
        <v>987</v>
      </c>
      <c r="D10" s="133"/>
      <c r="E10" s="83" t="s">
        <v>2</v>
      </c>
      <c r="F10" s="8"/>
    </row>
    <row r="11" spans="1:6" ht="15.75" x14ac:dyDescent="0.25">
      <c r="A11" t="s">
        <v>220</v>
      </c>
      <c r="C11" s="67"/>
      <c r="D11" s="3"/>
      <c r="E11" s="88"/>
      <c r="F11" s="27"/>
    </row>
    <row r="12" spans="1:6" ht="12.75" customHeight="1" x14ac:dyDescent="0.25">
      <c r="A12" s="2" t="s">
        <v>237</v>
      </c>
      <c r="B12" s="2"/>
      <c r="C12" s="109">
        <v>18821</v>
      </c>
      <c r="D12" s="54">
        <f>C12*1.2</f>
        <v>22585.200000000001</v>
      </c>
      <c r="E12" s="88"/>
      <c r="F12" s="27"/>
    </row>
    <row r="13" spans="1:6" ht="12.75" customHeight="1" x14ac:dyDescent="0.2">
      <c r="A13" s="2" t="s">
        <v>496</v>
      </c>
      <c r="B13" s="2" t="s">
        <v>494</v>
      </c>
      <c r="C13" s="109">
        <v>29795</v>
      </c>
      <c r="D13" s="52">
        <f>C13*1.2</f>
        <v>35754</v>
      </c>
      <c r="E13" s="85">
        <v>145</v>
      </c>
      <c r="F13" s="21" t="s">
        <v>117</v>
      </c>
    </row>
    <row r="14" spans="1:6" x14ac:dyDescent="0.2">
      <c r="A14" s="2" t="s">
        <v>497</v>
      </c>
      <c r="B14" s="2" t="s">
        <v>494</v>
      </c>
      <c r="C14" s="119">
        <v>30621</v>
      </c>
      <c r="D14" s="52">
        <f>C14*1.2</f>
        <v>36745.199999999997</v>
      </c>
      <c r="E14" s="85">
        <v>155</v>
      </c>
      <c r="F14" s="21" t="s">
        <v>116</v>
      </c>
    </row>
    <row r="15" spans="1:6" x14ac:dyDescent="0.2">
      <c r="A15" s="2" t="s">
        <v>498</v>
      </c>
      <c r="B15" s="2" t="s">
        <v>495</v>
      </c>
      <c r="C15" s="109">
        <v>44840</v>
      </c>
      <c r="D15" s="52">
        <f>C15*1.2</f>
        <v>53808</v>
      </c>
      <c r="E15" s="85">
        <v>270</v>
      </c>
      <c r="F15" s="21" t="s">
        <v>118</v>
      </c>
    </row>
    <row r="16" spans="1:6" x14ac:dyDescent="0.2">
      <c r="A16" s="2" t="s">
        <v>499</v>
      </c>
      <c r="B16" s="2" t="s">
        <v>495</v>
      </c>
      <c r="C16" s="109">
        <v>47495</v>
      </c>
      <c r="D16" s="52">
        <f>C16*1.2</f>
        <v>56994</v>
      </c>
      <c r="E16" s="85">
        <v>260</v>
      </c>
      <c r="F16" s="21" t="s">
        <v>119</v>
      </c>
    </row>
    <row r="17" spans="1:6" ht="12.75" customHeight="1" x14ac:dyDescent="0.25">
      <c r="A17" s="2"/>
      <c r="B17" s="2"/>
      <c r="C17" s="109"/>
      <c r="D17" s="11"/>
      <c r="E17" s="88"/>
      <c r="F17" s="27"/>
    </row>
    <row r="18" spans="1:6" ht="12.75" customHeight="1" x14ac:dyDescent="0.25">
      <c r="A18" s="2" t="s">
        <v>241</v>
      </c>
      <c r="B18" s="2"/>
      <c r="C18" s="109">
        <v>18821</v>
      </c>
      <c r="D18" s="54">
        <f>C18*1.2</f>
        <v>22585.200000000001</v>
      </c>
      <c r="E18" s="88"/>
      <c r="F18" s="27"/>
    </row>
    <row r="19" spans="1:6" x14ac:dyDescent="0.2">
      <c r="A19" s="2" t="s">
        <v>502</v>
      </c>
      <c r="B19" s="2" t="s">
        <v>500</v>
      </c>
      <c r="C19" s="109">
        <v>29795</v>
      </c>
      <c r="D19" s="52">
        <f>C19*1.2</f>
        <v>35754</v>
      </c>
      <c r="E19" s="85">
        <v>145</v>
      </c>
      <c r="F19" s="21" t="s">
        <v>117</v>
      </c>
    </row>
    <row r="20" spans="1:6" x14ac:dyDescent="0.2">
      <c r="A20" s="2" t="s">
        <v>503</v>
      </c>
      <c r="B20" s="2" t="s">
        <v>500</v>
      </c>
      <c r="C20" s="109">
        <v>30090</v>
      </c>
      <c r="D20" s="52">
        <f>C20*1.2</f>
        <v>36108</v>
      </c>
      <c r="E20" s="85">
        <v>140</v>
      </c>
      <c r="F20" s="21" t="s">
        <v>117</v>
      </c>
    </row>
    <row r="21" spans="1:6" x14ac:dyDescent="0.2">
      <c r="A21" s="2" t="s">
        <v>504</v>
      </c>
      <c r="B21" s="2" t="s">
        <v>501</v>
      </c>
      <c r="C21" s="109">
        <v>38173</v>
      </c>
      <c r="D21" s="52">
        <f>C21*1.2</f>
        <v>45807.6</v>
      </c>
      <c r="E21" s="85">
        <v>210</v>
      </c>
      <c r="F21" s="21" t="s">
        <v>120</v>
      </c>
    </row>
    <row r="22" spans="1:6" ht="12.75" customHeight="1" x14ac:dyDescent="0.25">
      <c r="A22" s="2"/>
      <c r="B22" s="2"/>
      <c r="C22" s="109"/>
      <c r="D22" s="11"/>
      <c r="E22" s="88"/>
      <c r="F22" s="27"/>
    </row>
    <row r="23" spans="1:6" ht="12.75" customHeight="1" x14ac:dyDescent="0.2">
      <c r="A23" s="2" t="s">
        <v>242</v>
      </c>
      <c r="B23" s="2"/>
      <c r="C23" s="109">
        <v>18821</v>
      </c>
      <c r="D23" s="54">
        <f>C23*1.2</f>
        <v>22585.200000000001</v>
      </c>
      <c r="E23" s="85"/>
      <c r="F23" s="21"/>
    </row>
    <row r="24" spans="1:6" x14ac:dyDescent="0.2">
      <c r="A24" s="2" t="s">
        <v>507</v>
      </c>
      <c r="B24" s="2" t="s">
        <v>505</v>
      </c>
      <c r="C24" s="109">
        <v>29795</v>
      </c>
      <c r="D24" s="52">
        <f>C24*1.2</f>
        <v>35754</v>
      </c>
      <c r="E24" s="85">
        <v>145</v>
      </c>
      <c r="F24" s="21" t="s">
        <v>117</v>
      </c>
    </row>
    <row r="25" spans="1:6" x14ac:dyDescent="0.2">
      <c r="A25" s="2" t="s">
        <v>508</v>
      </c>
      <c r="B25" s="2" t="s">
        <v>505</v>
      </c>
      <c r="C25" s="109">
        <v>30090</v>
      </c>
      <c r="D25" s="52">
        <f>C25*1.2</f>
        <v>36108</v>
      </c>
      <c r="E25" s="85">
        <v>140</v>
      </c>
      <c r="F25" s="21" t="s">
        <v>117</v>
      </c>
    </row>
    <row r="26" spans="1:6" x14ac:dyDescent="0.2">
      <c r="A26" s="2" t="s">
        <v>509</v>
      </c>
      <c r="B26" s="2" t="s">
        <v>506</v>
      </c>
      <c r="C26" s="109">
        <v>38173</v>
      </c>
      <c r="D26" s="52"/>
      <c r="E26" s="85">
        <v>210</v>
      </c>
      <c r="F26" s="21" t="s">
        <v>120</v>
      </c>
    </row>
    <row r="27" spans="1:6" ht="12.75" customHeight="1" x14ac:dyDescent="0.2">
      <c r="A27" s="2"/>
      <c r="B27" s="2"/>
      <c r="C27" s="109"/>
      <c r="D27" s="3"/>
      <c r="E27" s="85"/>
      <c r="F27" s="21"/>
    </row>
    <row r="28" spans="1:6" x14ac:dyDescent="0.2">
      <c r="A28" s="2" t="s">
        <v>238</v>
      </c>
      <c r="B28" s="2"/>
      <c r="C28" s="109">
        <v>19942</v>
      </c>
      <c r="D28" s="54">
        <f>C28*1.2</f>
        <v>23930.399999999998</v>
      </c>
      <c r="E28" s="85"/>
      <c r="F28" s="21"/>
    </row>
    <row r="29" spans="1:6" x14ac:dyDescent="0.2">
      <c r="A29" s="2" t="s">
        <v>512</v>
      </c>
      <c r="B29" s="2" t="s">
        <v>510</v>
      </c>
      <c r="C29" s="109">
        <v>32391</v>
      </c>
      <c r="D29" s="52">
        <f>C29*1.2</f>
        <v>38869.199999999997</v>
      </c>
      <c r="E29" s="85">
        <v>148</v>
      </c>
      <c r="F29" s="21" t="s">
        <v>122</v>
      </c>
    </row>
    <row r="30" spans="1:6" x14ac:dyDescent="0.2">
      <c r="A30" s="2" t="s">
        <v>513</v>
      </c>
      <c r="B30" s="2" t="s">
        <v>510</v>
      </c>
      <c r="C30" s="109">
        <v>34338</v>
      </c>
      <c r="D30" s="52">
        <f>C30*1.2</f>
        <v>41205.599999999999</v>
      </c>
      <c r="E30" s="85">
        <v>180</v>
      </c>
      <c r="F30" s="21" t="s">
        <v>121</v>
      </c>
    </row>
    <row r="31" spans="1:6" x14ac:dyDescent="0.2">
      <c r="A31" s="2" t="s">
        <v>514</v>
      </c>
      <c r="B31" s="2" t="s">
        <v>511</v>
      </c>
      <c r="C31" s="109">
        <v>63012</v>
      </c>
      <c r="D31" s="52">
        <f>C31*1.2</f>
        <v>75614.399999999994</v>
      </c>
      <c r="E31" s="85">
        <v>345</v>
      </c>
      <c r="F31" s="21" t="s">
        <v>125</v>
      </c>
    </row>
    <row r="32" spans="1:6" x14ac:dyDescent="0.2">
      <c r="A32" s="2" t="s">
        <v>515</v>
      </c>
      <c r="B32" s="2" t="s">
        <v>511</v>
      </c>
      <c r="C32" s="109">
        <v>72688</v>
      </c>
      <c r="D32" s="52">
        <f>C32*1.2</f>
        <v>87225.599999999991</v>
      </c>
      <c r="E32" s="85">
        <v>387</v>
      </c>
      <c r="F32" s="21" t="s">
        <v>124</v>
      </c>
    </row>
    <row r="33" spans="1:6" x14ac:dyDescent="0.2">
      <c r="A33" s="2"/>
      <c r="B33" s="2"/>
      <c r="C33" s="109"/>
      <c r="D33" s="3"/>
      <c r="E33" s="85"/>
      <c r="F33" s="21"/>
    </row>
    <row r="34" spans="1:6" x14ac:dyDescent="0.2">
      <c r="A34" s="2" t="s">
        <v>239</v>
      </c>
      <c r="B34" s="2"/>
      <c r="C34" s="109">
        <v>19942</v>
      </c>
      <c r="D34" s="54">
        <f>C34*1.2</f>
        <v>23930.399999999998</v>
      </c>
      <c r="E34" s="85"/>
      <c r="F34" s="21"/>
    </row>
    <row r="35" spans="1:6" x14ac:dyDescent="0.2">
      <c r="A35" s="2" t="s">
        <v>518</v>
      </c>
      <c r="B35" s="2" t="s">
        <v>516</v>
      </c>
      <c r="C35" s="109">
        <v>32391</v>
      </c>
      <c r="D35" s="52">
        <f>C35*1.2</f>
        <v>38869.199999999997</v>
      </c>
      <c r="E35" s="85">
        <v>148</v>
      </c>
      <c r="F35" s="21" t="s">
        <v>122</v>
      </c>
    </row>
    <row r="36" spans="1:6" x14ac:dyDescent="0.2">
      <c r="A36" s="2" t="s">
        <v>519</v>
      </c>
      <c r="B36" s="2" t="s">
        <v>516</v>
      </c>
      <c r="C36" s="109">
        <v>31447</v>
      </c>
      <c r="D36" s="52">
        <f>C36*1.2</f>
        <v>37736.400000000001</v>
      </c>
      <c r="E36" s="85">
        <v>146</v>
      </c>
      <c r="F36" s="21" t="s">
        <v>123</v>
      </c>
    </row>
    <row r="37" spans="1:6" x14ac:dyDescent="0.2">
      <c r="A37" s="2" t="s">
        <v>520</v>
      </c>
      <c r="B37" s="2" t="s">
        <v>517</v>
      </c>
      <c r="C37" s="109">
        <v>54752</v>
      </c>
      <c r="D37" s="52">
        <f>C37*1.2</f>
        <v>65702.399999999994</v>
      </c>
      <c r="E37" s="85">
        <v>295</v>
      </c>
      <c r="F37" s="21" t="s">
        <v>126</v>
      </c>
    </row>
    <row r="38" spans="1:6" x14ac:dyDescent="0.2">
      <c r="A38" s="2" t="s">
        <v>521</v>
      </c>
      <c r="B38" s="2" t="s">
        <v>517</v>
      </c>
      <c r="C38" s="109">
        <v>63012</v>
      </c>
      <c r="D38" s="52">
        <f>C38*1.2</f>
        <v>75614.399999999994</v>
      </c>
      <c r="E38" s="85">
        <v>345</v>
      </c>
      <c r="F38" s="21" t="s">
        <v>125</v>
      </c>
    </row>
    <row r="39" spans="1:6" x14ac:dyDescent="0.2">
      <c r="A39" s="2"/>
      <c r="B39" s="2"/>
      <c r="C39" s="109"/>
      <c r="D39" s="55"/>
      <c r="E39" s="85"/>
      <c r="F39" s="21"/>
    </row>
    <row r="40" spans="1:6" x14ac:dyDescent="0.2">
      <c r="A40" s="2" t="s">
        <v>240</v>
      </c>
      <c r="B40" s="2"/>
      <c r="C40" s="109">
        <v>19942</v>
      </c>
      <c r="D40" s="54">
        <f>C40*1.2</f>
        <v>23930.399999999998</v>
      </c>
      <c r="E40" s="85"/>
      <c r="F40" s="21"/>
    </row>
    <row r="41" spans="1:6" x14ac:dyDescent="0.2">
      <c r="A41" s="2" t="s">
        <v>523</v>
      </c>
      <c r="B41" s="2" t="s">
        <v>522</v>
      </c>
      <c r="C41" s="109">
        <v>31447</v>
      </c>
      <c r="D41" s="52">
        <f>C41*1.2</f>
        <v>37736.400000000001</v>
      </c>
      <c r="E41" s="85">
        <v>146</v>
      </c>
      <c r="F41" s="21" t="s">
        <v>123</v>
      </c>
    </row>
    <row r="42" spans="1:6" x14ac:dyDescent="0.2">
      <c r="A42" s="2" t="s">
        <v>524</v>
      </c>
      <c r="B42" s="2" t="s">
        <v>305</v>
      </c>
      <c r="C42" s="109">
        <v>48380</v>
      </c>
      <c r="D42" s="52">
        <f>C42*1.2</f>
        <v>58056</v>
      </c>
      <c r="E42" s="85">
        <v>270</v>
      </c>
      <c r="F42" s="21" t="s">
        <v>127</v>
      </c>
    </row>
    <row r="43" spans="1:6" x14ac:dyDescent="0.2">
      <c r="A43" s="2"/>
      <c r="B43" s="2"/>
      <c r="C43" s="109"/>
      <c r="D43" s="55"/>
      <c r="E43" s="85"/>
      <c r="F43" s="21"/>
    </row>
    <row r="44" spans="1:6" x14ac:dyDescent="0.2">
      <c r="A44" s="2" t="s">
        <v>243</v>
      </c>
      <c r="B44" s="2"/>
      <c r="C44" s="109">
        <v>24367</v>
      </c>
      <c r="D44" s="54">
        <f>C44*1.2</f>
        <v>29240.399999999998</v>
      </c>
      <c r="E44" s="85"/>
      <c r="F44" s="21"/>
    </row>
    <row r="45" spans="1:6" x14ac:dyDescent="0.2">
      <c r="A45" s="2" t="s">
        <v>527</v>
      </c>
      <c r="B45" s="2" t="s">
        <v>525</v>
      </c>
      <c r="C45" s="109">
        <v>42067</v>
      </c>
      <c r="D45" s="52">
        <f>C45*1.2</f>
        <v>50480.4</v>
      </c>
      <c r="E45" s="85">
        <v>250</v>
      </c>
      <c r="F45" s="21" t="s">
        <v>128</v>
      </c>
    </row>
    <row r="46" spans="1:6" x14ac:dyDescent="0.2">
      <c r="A46" s="2" t="s">
        <v>528</v>
      </c>
      <c r="B46" s="2" t="s">
        <v>526</v>
      </c>
      <c r="C46" s="109">
        <v>83190</v>
      </c>
      <c r="D46" s="52">
        <f>C46*1.2</f>
        <v>99828</v>
      </c>
      <c r="E46" s="85">
        <v>450</v>
      </c>
      <c r="F46" s="21" t="s">
        <v>131</v>
      </c>
    </row>
    <row r="47" spans="1:6" x14ac:dyDescent="0.2">
      <c r="A47" s="2"/>
      <c r="B47" s="2"/>
      <c r="C47" s="109"/>
      <c r="D47" s="55"/>
      <c r="E47" s="85"/>
      <c r="F47" s="21"/>
    </row>
    <row r="48" spans="1:6" x14ac:dyDescent="0.2">
      <c r="A48" s="2" t="s">
        <v>244</v>
      </c>
      <c r="B48" s="2"/>
      <c r="C48" s="109">
        <v>24367</v>
      </c>
      <c r="D48" s="54">
        <f>C48*1.2</f>
        <v>29240.399999999998</v>
      </c>
      <c r="E48" s="85"/>
      <c r="F48" s="21"/>
    </row>
    <row r="49" spans="1:6" x14ac:dyDescent="0.2">
      <c r="A49" s="2" t="s">
        <v>531</v>
      </c>
      <c r="B49" s="2" t="s">
        <v>529</v>
      </c>
      <c r="C49" s="109">
        <v>39058</v>
      </c>
      <c r="D49" s="52">
        <f>C49*1.2</f>
        <v>46869.599999999999</v>
      </c>
      <c r="E49" s="85">
        <v>235</v>
      </c>
      <c r="F49" s="21" t="s">
        <v>129</v>
      </c>
    </row>
    <row r="50" spans="1:6" x14ac:dyDescent="0.2">
      <c r="A50" s="2" t="s">
        <v>532</v>
      </c>
      <c r="B50" s="2" t="s">
        <v>530</v>
      </c>
      <c r="C50" s="109">
        <v>78765</v>
      </c>
      <c r="D50" s="52">
        <f>C50*1.2</f>
        <v>94518</v>
      </c>
      <c r="E50" s="85">
        <v>430</v>
      </c>
      <c r="F50" s="21" t="s">
        <v>132</v>
      </c>
    </row>
    <row r="51" spans="1:6" x14ac:dyDescent="0.2">
      <c r="A51" s="2"/>
      <c r="B51" s="2"/>
      <c r="C51" s="109"/>
      <c r="D51" s="55"/>
      <c r="E51" s="85"/>
      <c r="F51" s="21"/>
    </row>
    <row r="52" spans="1:6" x14ac:dyDescent="0.2">
      <c r="A52" s="2" t="s">
        <v>245</v>
      </c>
      <c r="B52" s="2"/>
      <c r="C52" s="109">
        <v>24367</v>
      </c>
      <c r="D52" s="53">
        <f>C52*1.2</f>
        <v>29240.399999999998</v>
      </c>
      <c r="E52" s="85"/>
      <c r="F52" s="21"/>
    </row>
    <row r="53" spans="1:6" x14ac:dyDescent="0.2">
      <c r="A53" s="2" t="s">
        <v>535</v>
      </c>
      <c r="B53" s="2" t="s">
        <v>533</v>
      </c>
      <c r="C53" s="109">
        <v>37111</v>
      </c>
      <c r="D53" s="53">
        <f>C53*1.2</f>
        <v>44533.2</v>
      </c>
      <c r="E53" s="85">
        <v>210</v>
      </c>
      <c r="F53" s="21" t="s">
        <v>130</v>
      </c>
    </row>
    <row r="54" spans="1:6" x14ac:dyDescent="0.2">
      <c r="A54" s="2" t="s">
        <v>536</v>
      </c>
      <c r="B54" s="2" t="s">
        <v>534</v>
      </c>
      <c r="C54" s="109">
        <v>68912</v>
      </c>
      <c r="D54" s="53">
        <f>C54*1.2</f>
        <v>82694.399999999994</v>
      </c>
      <c r="E54" s="85">
        <v>375</v>
      </c>
      <c r="F54" s="21" t="s">
        <v>133</v>
      </c>
    </row>
    <row r="55" spans="1:6" x14ac:dyDescent="0.2">
      <c r="A55" s="2"/>
      <c r="B55" s="2"/>
      <c r="C55" s="109"/>
      <c r="D55" s="55"/>
      <c r="E55" s="85"/>
      <c r="F55" s="21"/>
    </row>
    <row r="56" spans="1:6" x14ac:dyDescent="0.2">
      <c r="A56" s="2" t="s">
        <v>537</v>
      </c>
      <c r="B56" s="2" t="s">
        <v>305</v>
      </c>
      <c r="C56" s="109">
        <v>35400</v>
      </c>
      <c r="D56" s="54">
        <f>C56*1.2</f>
        <v>42480</v>
      </c>
      <c r="E56" s="85"/>
      <c r="F56" s="21"/>
    </row>
    <row r="57" spans="1:6" x14ac:dyDescent="0.2">
      <c r="A57" s="43" t="s">
        <v>538</v>
      </c>
      <c r="B57" s="43" t="s">
        <v>305</v>
      </c>
      <c r="C57" s="109">
        <v>66906</v>
      </c>
      <c r="D57" s="52">
        <f>C57*1.2</f>
        <v>80287.199999999997</v>
      </c>
      <c r="E57" s="85">
        <v>348</v>
      </c>
      <c r="F57" s="21" t="s">
        <v>135</v>
      </c>
    </row>
    <row r="58" spans="1:6" x14ac:dyDescent="0.2">
      <c r="A58" s="2" t="s">
        <v>539</v>
      </c>
      <c r="B58" s="2" t="s">
        <v>305</v>
      </c>
      <c r="C58" s="109">
        <v>69738</v>
      </c>
      <c r="D58" s="52">
        <f>C58*1.2</f>
        <v>83685.599999999991</v>
      </c>
      <c r="E58" s="85">
        <v>378</v>
      </c>
      <c r="F58" s="21" t="s">
        <v>134</v>
      </c>
    </row>
    <row r="59" spans="1:6" x14ac:dyDescent="0.2">
      <c r="A59" s="2"/>
      <c r="B59" s="2"/>
      <c r="C59" s="109"/>
      <c r="D59" s="55"/>
      <c r="E59" s="85"/>
      <c r="F59" s="21"/>
    </row>
    <row r="60" spans="1:6" x14ac:dyDescent="0.2">
      <c r="A60" s="2" t="s">
        <v>541</v>
      </c>
      <c r="B60" s="2" t="s">
        <v>540</v>
      </c>
      <c r="C60" s="109">
        <v>35400</v>
      </c>
      <c r="D60" s="53">
        <f>C60*1.2</f>
        <v>42480</v>
      </c>
      <c r="E60" s="85"/>
      <c r="F60" s="21"/>
    </row>
    <row r="61" spans="1:6" x14ac:dyDescent="0.2">
      <c r="A61" s="2" t="s">
        <v>542</v>
      </c>
      <c r="B61" s="2" t="s">
        <v>540</v>
      </c>
      <c r="C61" s="109">
        <v>66906</v>
      </c>
      <c r="D61" s="53">
        <f>C61*1.2</f>
        <v>80287.199999999997</v>
      </c>
      <c r="E61" s="85">
        <v>348</v>
      </c>
      <c r="F61" s="21" t="s">
        <v>135</v>
      </c>
    </row>
    <row r="62" spans="1:6" x14ac:dyDescent="0.2">
      <c r="C62" s="120"/>
    </row>
    <row r="63" spans="1:6" x14ac:dyDescent="0.2">
      <c r="A63" s="2" t="s">
        <v>544</v>
      </c>
      <c r="B63" s="2" t="s">
        <v>543</v>
      </c>
      <c r="C63" s="109">
        <v>35400</v>
      </c>
      <c r="D63" s="53">
        <f>C63*1.2</f>
        <v>42480</v>
      </c>
      <c r="E63" s="85"/>
      <c r="F63" s="21"/>
    </row>
    <row r="64" spans="1:6" x14ac:dyDescent="0.2">
      <c r="A64" s="2" t="s">
        <v>545</v>
      </c>
      <c r="B64" s="2" t="s">
        <v>543</v>
      </c>
      <c r="C64" s="109">
        <v>63897</v>
      </c>
      <c r="D64" s="53">
        <f>C64*1.2</f>
        <v>76676.399999999994</v>
      </c>
      <c r="E64" s="85">
        <v>332</v>
      </c>
      <c r="F64" s="21" t="s">
        <v>136</v>
      </c>
    </row>
    <row r="65" spans="1:6" x14ac:dyDescent="0.2">
      <c r="C65" s="120"/>
    </row>
    <row r="66" spans="1:6" s="9" customFormat="1" x14ac:dyDescent="0.2">
      <c r="A66" s="16" t="s">
        <v>547</v>
      </c>
      <c r="B66" s="16" t="s">
        <v>546</v>
      </c>
      <c r="C66" s="109">
        <v>48911</v>
      </c>
      <c r="D66" s="54">
        <f>C66*1.2</f>
        <v>58693.2</v>
      </c>
      <c r="E66" s="89"/>
      <c r="F66" s="30"/>
    </row>
    <row r="67" spans="1:6" x14ac:dyDescent="0.2">
      <c r="A67" s="16" t="s">
        <v>548</v>
      </c>
      <c r="B67" s="16" t="s">
        <v>546</v>
      </c>
      <c r="C67" s="109">
        <v>79060</v>
      </c>
      <c r="D67" s="52">
        <f>C67*1.2</f>
        <v>94872</v>
      </c>
      <c r="E67" s="85">
        <v>305</v>
      </c>
      <c r="F67" s="21" t="s">
        <v>137</v>
      </c>
    </row>
    <row r="68" spans="1:6" x14ac:dyDescent="0.2">
      <c r="A68" s="16"/>
      <c r="B68" s="16"/>
      <c r="C68" s="109"/>
      <c r="D68" s="55"/>
      <c r="E68" s="85"/>
      <c r="F68" s="21"/>
    </row>
    <row r="69" spans="1:6" x14ac:dyDescent="0.2">
      <c r="A69" s="16" t="s">
        <v>550</v>
      </c>
      <c r="B69" s="16" t="s">
        <v>549</v>
      </c>
      <c r="C69" s="109">
        <v>48911</v>
      </c>
      <c r="D69" s="53">
        <f>C69*1.2</f>
        <v>58693.2</v>
      </c>
      <c r="E69" s="85"/>
      <c r="F69" s="21"/>
    </row>
    <row r="70" spans="1:6" x14ac:dyDescent="0.2">
      <c r="A70" s="16" t="s">
        <v>551</v>
      </c>
      <c r="B70" s="16" t="s">
        <v>549</v>
      </c>
      <c r="C70" s="109">
        <v>68145</v>
      </c>
      <c r="D70" s="53">
        <f>C70*1.2</f>
        <v>81774</v>
      </c>
      <c r="E70" s="85">
        <v>250</v>
      </c>
      <c r="F70" s="21" t="s">
        <v>138</v>
      </c>
    </row>
    <row r="71" spans="1:6" x14ac:dyDescent="0.2">
      <c r="A71" s="16"/>
      <c r="B71" s="16"/>
      <c r="C71" s="109"/>
      <c r="D71" s="55"/>
      <c r="E71" s="85"/>
      <c r="F71" s="21"/>
    </row>
    <row r="72" spans="1:6" x14ac:dyDescent="0.2">
      <c r="A72" s="2" t="s">
        <v>576</v>
      </c>
      <c r="B72" s="2" t="s">
        <v>552</v>
      </c>
      <c r="C72" s="109">
        <v>43719</v>
      </c>
      <c r="D72" s="54">
        <f>C72*1.2</f>
        <v>52462.799999999996</v>
      </c>
      <c r="E72" s="85"/>
      <c r="F72" s="21"/>
    </row>
    <row r="73" spans="1:6" x14ac:dyDescent="0.2">
      <c r="A73" s="2" t="s">
        <v>577</v>
      </c>
      <c r="B73" s="2" t="s">
        <v>552</v>
      </c>
      <c r="C73" s="109">
        <v>90447</v>
      </c>
      <c r="D73" s="52">
        <f>C73*1.2</f>
        <v>108536.4</v>
      </c>
      <c r="E73" s="85">
        <v>488</v>
      </c>
      <c r="F73" s="21" t="s">
        <v>139</v>
      </c>
    </row>
    <row r="74" spans="1:6" x14ac:dyDescent="0.2">
      <c r="A74" s="2" t="s">
        <v>578</v>
      </c>
      <c r="B74" s="2" t="s">
        <v>552</v>
      </c>
      <c r="C74" s="109">
        <v>98294</v>
      </c>
      <c r="D74" s="52">
        <f>C74*1.2</f>
        <v>117952.79999999999</v>
      </c>
      <c r="E74" s="85">
        <v>548</v>
      </c>
      <c r="F74" s="21" t="s">
        <v>140</v>
      </c>
    </row>
    <row r="75" spans="1:6" x14ac:dyDescent="0.2">
      <c r="A75" s="2" t="s">
        <v>579</v>
      </c>
      <c r="B75" s="2" t="s">
        <v>552</v>
      </c>
      <c r="C75" s="109">
        <v>113575</v>
      </c>
      <c r="D75" s="52">
        <f>C75*1.2</f>
        <v>136290</v>
      </c>
      <c r="E75" s="85">
        <v>560</v>
      </c>
      <c r="F75" s="21" t="s">
        <v>139</v>
      </c>
    </row>
    <row r="76" spans="1:6" x14ac:dyDescent="0.2">
      <c r="A76" s="2"/>
      <c r="B76" s="2"/>
      <c r="C76" s="109"/>
      <c r="D76" s="3"/>
      <c r="E76" s="85"/>
      <c r="F76" s="21"/>
    </row>
    <row r="77" spans="1:6" x14ac:dyDescent="0.2">
      <c r="A77" s="2" t="s">
        <v>580</v>
      </c>
      <c r="B77" s="2" t="s">
        <v>553</v>
      </c>
      <c r="C77" s="109">
        <v>43719</v>
      </c>
      <c r="D77" s="54">
        <f>C77*1.2</f>
        <v>52462.799999999996</v>
      </c>
      <c r="E77" s="85"/>
      <c r="F77" s="21"/>
    </row>
    <row r="78" spans="1:6" x14ac:dyDescent="0.2">
      <c r="A78" s="2" t="s">
        <v>581</v>
      </c>
      <c r="B78" s="2" t="s">
        <v>553</v>
      </c>
      <c r="C78" s="109">
        <v>90447</v>
      </c>
      <c r="D78" s="52">
        <f>C78*1.2</f>
        <v>108536.4</v>
      </c>
      <c r="E78" s="85">
        <v>488</v>
      </c>
      <c r="F78" s="21" t="s">
        <v>139</v>
      </c>
    </row>
    <row r="79" spans="1:6" x14ac:dyDescent="0.2">
      <c r="A79" s="2"/>
      <c r="B79" s="2"/>
      <c r="C79" s="109"/>
      <c r="D79" s="55"/>
      <c r="E79" s="85"/>
      <c r="F79" s="21"/>
    </row>
    <row r="80" spans="1:6" x14ac:dyDescent="0.2">
      <c r="A80" s="2" t="s">
        <v>582</v>
      </c>
      <c r="B80" s="2" t="s">
        <v>554</v>
      </c>
      <c r="C80" s="109">
        <v>43719</v>
      </c>
      <c r="D80" s="54">
        <f>C80*1.2</f>
        <v>52462.799999999996</v>
      </c>
      <c r="E80" s="85"/>
      <c r="F80" s="21"/>
    </row>
    <row r="81" spans="1:6" x14ac:dyDescent="0.2">
      <c r="A81" s="2" t="s">
        <v>583</v>
      </c>
      <c r="B81" s="2" t="s">
        <v>554</v>
      </c>
      <c r="C81" s="109">
        <v>80712</v>
      </c>
      <c r="D81" s="52">
        <f>C81*1.2</f>
        <v>96854.399999999994</v>
      </c>
      <c r="E81" s="85">
        <v>468</v>
      </c>
      <c r="F81" s="21" t="s">
        <v>141</v>
      </c>
    </row>
    <row r="82" spans="1:6" x14ac:dyDescent="0.2">
      <c r="C82" s="120"/>
    </row>
    <row r="83" spans="1:6" x14ac:dyDescent="0.2">
      <c r="A83" s="2" t="s">
        <v>584</v>
      </c>
      <c r="B83" s="2" t="s">
        <v>549</v>
      </c>
      <c r="C83" s="109">
        <v>44722</v>
      </c>
      <c r="D83" s="52">
        <f>C83*1.2</f>
        <v>53666.400000000001</v>
      </c>
      <c r="E83" s="85"/>
      <c r="F83" s="21"/>
    </row>
    <row r="84" spans="1:6" x14ac:dyDescent="0.2">
      <c r="A84" s="2" t="s">
        <v>585</v>
      </c>
      <c r="B84" s="2" t="s">
        <v>549</v>
      </c>
      <c r="C84" s="109">
        <v>79237</v>
      </c>
      <c r="D84" s="52">
        <f>C84*1.2</f>
        <v>95084.4</v>
      </c>
      <c r="E84" s="85">
        <v>440</v>
      </c>
      <c r="F84" s="21" t="s">
        <v>142</v>
      </c>
    </row>
    <row r="85" spans="1:6" x14ac:dyDescent="0.2">
      <c r="A85" s="2" t="s">
        <v>586</v>
      </c>
      <c r="B85" s="2" t="s">
        <v>549</v>
      </c>
      <c r="C85" s="109">
        <v>75284</v>
      </c>
      <c r="D85" s="52">
        <f>C85*1.2</f>
        <v>90340.800000000003</v>
      </c>
      <c r="E85" s="85"/>
      <c r="F85" s="21"/>
    </row>
    <row r="86" spans="1:6" x14ac:dyDescent="0.2">
      <c r="A86" s="2"/>
      <c r="B86" s="2"/>
      <c r="C86" s="109"/>
      <c r="D86" s="3"/>
      <c r="E86" s="85"/>
      <c r="F86" s="21"/>
    </row>
    <row r="87" spans="1:6" x14ac:dyDescent="0.2">
      <c r="A87" s="2" t="s">
        <v>587</v>
      </c>
      <c r="B87" s="2" t="s">
        <v>555</v>
      </c>
      <c r="C87" s="109">
        <v>44722</v>
      </c>
      <c r="D87" s="52">
        <f>C87*1.2</f>
        <v>53666.400000000001</v>
      </c>
      <c r="E87" s="85"/>
      <c r="F87" s="21"/>
    </row>
    <row r="88" spans="1:6" x14ac:dyDescent="0.2">
      <c r="A88" s="2" t="s">
        <v>588</v>
      </c>
      <c r="B88" s="2" t="s">
        <v>555</v>
      </c>
      <c r="C88" s="109">
        <v>75284</v>
      </c>
      <c r="D88" s="52">
        <f>C88*1.2</f>
        <v>90340.800000000003</v>
      </c>
      <c r="E88" s="85">
        <v>423</v>
      </c>
      <c r="F88" s="21" t="s">
        <v>143</v>
      </c>
    </row>
    <row r="89" spans="1:6" x14ac:dyDescent="0.2">
      <c r="A89" s="2"/>
      <c r="B89" s="2"/>
      <c r="C89" s="109"/>
      <c r="D89" s="45"/>
      <c r="E89" s="85"/>
      <c r="F89" s="21"/>
    </row>
    <row r="90" spans="1:6" x14ac:dyDescent="0.2">
      <c r="A90" s="2" t="s">
        <v>589</v>
      </c>
      <c r="B90" s="2" t="s">
        <v>556</v>
      </c>
      <c r="C90" s="109">
        <v>44722</v>
      </c>
      <c r="D90" s="52">
        <f>C90*1.2</f>
        <v>53666.400000000001</v>
      </c>
      <c r="E90" s="85"/>
      <c r="F90" s="21"/>
    </row>
    <row r="91" spans="1:6" x14ac:dyDescent="0.2">
      <c r="A91" s="2" t="s">
        <v>590</v>
      </c>
      <c r="B91" s="2" t="s">
        <v>556</v>
      </c>
      <c r="C91" s="109">
        <v>68086</v>
      </c>
      <c r="D91" s="52">
        <f>C91*1.2</f>
        <v>81703.199999999997</v>
      </c>
      <c r="E91" s="85">
        <v>375</v>
      </c>
      <c r="F91" s="21" t="s">
        <v>144</v>
      </c>
    </row>
    <row r="92" spans="1:6" x14ac:dyDescent="0.2">
      <c r="A92" s="2"/>
      <c r="B92" s="2"/>
      <c r="C92" s="109"/>
      <c r="D92" s="3"/>
      <c r="E92" s="85"/>
      <c r="F92" s="21"/>
    </row>
    <row r="93" spans="1:6" x14ac:dyDescent="0.2">
      <c r="A93" s="2" t="s">
        <v>591</v>
      </c>
      <c r="B93" s="2" t="s">
        <v>557</v>
      </c>
      <c r="C93" s="109">
        <v>74635</v>
      </c>
      <c r="D93" s="54">
        <f>C93*1.2</f>
        <v>89562</v>
      </c>
      <c r="E93" s="85"/>
      <c r="F93" s="21"/>
    </row>
    <row r="94" spans="1:6" x14ac:dyDescent="0.2">
      <c r="A94" s="2" t="s">
        <v>592</v>
      </c>
      <c r="B94" s="2" t="s">
        <v>557</v>
      </c>
      <c r="C94" s="109">
        <v>155406</v>
      </c>
      <c r="D94" s="52">
        <f>C94*1.2</f>
        <v>186487.19999999998</v>
      </c>
      <c r="E94" s="85">
        <v>920</v>
      </c>
      <c r="F94" s="21" t="s">
        <v>145</v>
      </c>
    </row>
    <row r="95" spans="1:6" x14ac:dyDescent="0.2">
      <c r="A95" s="2"/>
      <c r="B95" s="2"/>
      <c r="C95" s="109"/>
      <c r="D95" s="3"/>
      <c r="E95" s="85"/>
      <c r="F95" s="21"/>
    </row>
    <row r="96" spans="1:6" x14ac:dyDescent="0.2">
      <c r="A96" s="2" t="s">
        <v>593</v>
      </c>
      <c r="B96" s="2" t="s">
        <v>558</v>
      </c>
      <c r="C96" s="109">
        <v>74635</v>
      </c>
      <c r="D96" s="54">
        <f>C96*1.2</f>
        <v>89562</v>
      </c>
      <c r="E96" s="85"/>
      <c r="F96" s="21"/>
    </row>
    <row r="97" spans="1:6" x14ac:dyDescent="0.2">
      <c r="A97" s="2" t="s">
        <v>594</v>
      </c>
      <c r="B97" s="2" t="s">
        <v>558</v>
      </c>
      <c r="C97" s="109">
        <v>140479</v>
      </c>
      <c r="D97" s="52">
        <f>C97*1.2</f>
        <v>168574.8</v>
      </c>
      <c r="E97" s="85">
        <v>845</v>
      </c>
      <c r="F97" s="21" t="s">
        <v>146</v>
      </c>
    </row>
    <row r="98" spans="1:6" x14ac:dyDescent="0.2">
      <c r="C98" s="120"/>
    </row>
    <row r="99" spans="1:6" x14ac:dyDescent="0.2">
      <c r="A99" s="2" t="s">
        <v>595</v>
      </c>
      <c r="B99" s="2" t="s">
        <v>559</v>
      </c>
      <c r="C99" s="109">
        <v>75638</v>
      </c>
      <c r="D99" s="52">
        <f>C99*1.2</f>
        <v>90765.599999999991</v>
      </c>
      <c r="E99" s="85"/>
      <c r="F99" s="21"/>
    </row>
    <row r="100" spans="1:6" x14ac:dyDescent="0.2">
      <c r="A100" s="2" t="s">
        <v>596</v>
      </c>
      <c r="B100" s="2" t="s">
        <v>559</v>
      </c>
      <c r="C100" s="109">
        <v>117764</v>
      </c>
      <c r="D100" s="52">
        <f>C100*1.2</f>
        <v>141316.79999999999</v>
      </c>
      <c r="E100" s="85">
        <v>710</v>
      </c>
      <c r="F100" s="21" t="s">
        <v>147</v>
      </c>
    </row>
    <row r="101" spans="1:6" x14ac:dyDescent="0.2">
      <c r="A101" s="2"/>
      <c r="B101" s="2"/>
      <c r="C101" s="109"/>
      <c r="D101" s="3"/>
      <c r="E101" s="85"/>
      <c r="F101" s="21"/>
    </row>
    <row r="102" spans="1:6" x14ac:dyDescent="0.2">
      <c r="A102" s="2" t="s">
        <v>597</v>
      </c>
      <c r="B102" s="2" t="s">
        <v>560</v>
      </c>
      <c r="C102" s="109">
        <v>75343</v>
      </c>
      <c r="D102" s="54">
        <f>C102*1.2</f>
        <v>90411.599999999991</v>
      </c>
      <c r="E102" s="85"/>
      <c r="F102" s="21"/>
    </row>
    <row r="103" spans="1:6" x14ac:dyDescent="0.2">
      <c r="A103" s="2" t="s">
        <v>598</v>
      </c>
      <c r="B103" s="2" t="s">
        <v>560</v>
      </c>
      <c r="C103" s="109">
        <v>177000</v>
      </c>
      <c r="D103" s="52">
        <f>C103*1.2</f>
        <v>212400</v>
      </c>
      <c r="E103" s="85">
        <v>1020</v>
      </c>
      <c r="F103" s="21" t="s">
        <v>148</v>
      </c>
    </row>
    <row r="104" spans="1:6" x14ac:dyDescent="0.2">
      <c r="A104" s="2"/>
      <c r="B104" s="2"/>
      <c r="C104" s="109"/>
      <c r="D104" s="55"/>
      <c r="E104" s="85"/>
      <c r="F104" s="21"/>
    </row>
    <row r="105" spans="1:6" x14ac:dyDescent="0.2">
      <c r="A105" s="2" t="s">
        <v>599</v>
      </c>
      <c r="B105" s="2" t="s">
        <v>561</v>
      </c>
      <c r="C105" s="109">
        <v>75343</v>
      </c>
      <c r="D105" s="53">
        <f>C105*1.2</f>
        <v>90411.599999999991</v>
      </c>
      <c r="E105" s="85"/>
      <c r="F105" s="21"/>
    </row>
    <row r="106" spans="1:6" x14ac:dyDescent="0.2">
      <c r="A106" s="2" t="s">
        <v>600</v>
      </c>
      <c r="B106" s="2" t="s">
        <v>561</v>
      </c>
      <c r="C106" s="109">
        <v>156114</v>
      </c>
      <c r="D106" s="53">
        <f>C106*1.2</f>
        <v>187336.8</v>
      </c>
      <c r="E106" s="85">
        <v>950</v>
      </c>
      <c r="F106" s="21" t="s">
        <v>149</v>
      </c>
    </row>
    <row r="107" spans="1:6" x14ac:dyDescent="0.2">
      <c r="A107" s="2"/>
      <c r="B107" s="2"/>
      <c r="C107" s="109"/>
      <c r="D107" s="55"/>
      <c r="E107" s="85"/>
      <c r="F107" s="21"/>
    </row>
    <row r="108" spans="1:6" x14ac:dyDescent="0.2">
      <c r="A108" s="2" t="s">
        <v>601</v>
      </c>
      <c r="B108" s="2" t="s">
        <v>562</v>
      </c>
      <c r="C108" s="109">
        <v>76346</v>
      </c>
      <c r="D108" s="52">
        <f>C108*1.2</f>
        <v>91615.2</v>
      </c>
      <c r="E108" s="85"/>
      <c r="F108" s="21"/>
    </row>
    <row r="109" spans="1:6" x14ac:dyDescent="0.2">
      <c r="A109" s="2" t="s">
        <v>602</v>
      </c>
      <c r="B109" s="2" t="s">
        <v>562</v>
      </c>
      <c r="C109" s="109">
        <v>113516</v>
      </c>
      <c r="D109" s="52">
        <f>C109*1.2</f>
        <v>136219.19999999998</v>
      </c>
      <c r="E109" s="85">
        <v>700</v>
      </c>
      <c r="F109" s="21" t="s">
        <v>150</v>
      </c>
    </row>
    <row r="110" spans="1:6" x14ac:dyDescent="0.2">
      <c r="A110" s="2"/>
      <c r="B110" s="2"/>
      <c r="C110" s="109"/>
      <c r="D110" s="55"/>
      <c r="E110" s="85"/>
      <c r="F110" s="21"/>
    </row>
    <row r="111" spans="1:6" x14ac:dyDescent="0.2">
      <c r="A111" s="2" t="s">
        <v>603</v>
      </c>
      <c r="B111" s="2" t="s">
        <v>563</v>
      </c>
      <c r="C111" s="109">
        <v>70682</v>
      </c>
      <c r="D111" s="53">
        <f>C111*1.2</f>
        <v>84818.4</v>
      </c>
      <c r="E111" s="85"/>
      <c r="F111" s="21"/>
    </row>
    <row r="112" spans="1:6" x14ac:dyDescent="0.2">
      <c r="A112" s="2" t="s">
        <v>604</v>
      </c>
      <c r="B112" s="2" t="s">
        <v>563</v>
      </c>
      <c r="C112" s="109">
        <v>214111</v>
      </c>
      <c r="D112" s="53">
        <f>C112*1.2</f>
        <v>256933.19999999998</v>
      </c>
      <c r="E112" s="85">
        <v>1230</v>
      </c>
      <c r="F112" s="21" t="s">
        <v>151</v>
      </c>
    </row>
    <row r="113" spans="1:6" x14ac:dyDescent="0.2">
      <c r="A113" s="2"/>
      <c r="B113" s="2"/>
      <c r="C113" s="109"/>
      <c r="D113" s="3"/>
      <c r="E113" s="85"/>
      <c r="F113" s="21"/>
    </row>
    <row r="114" spans="1:6" x14ac:dyDescent="0.2">
      <c r="A114" s="2" t="s">
        <v>605</v>
      </c>
      <c r="B114" s="2" t="s">
        <v>564</v>
      </c>
      <c r="C114" s="109">
        <v>70682</v>
      </c>
      <c r="D114" s="53">
        <f>C114*1.2</f>
        <v>84818.4</v>
      </c>
      <c r="E114" s="85"/>
      <c r="F114" s="21"/>
    </row>
    <row r="115" spans="1:6" x14ac:dyDescent="0.2">
      <c r="A115" s="2" t="s">
        <v>606</v>
      </c>
      <c r="B115" s="2" t="s">
        <v>564</v>
      </c>
      <c r="C115" s="109">
        <v>177177</v>
      </c>
      <c r="D115" s="53">
        <f>C115*1.2</f>
        <v>212612.4</v>
      </c>
      <c r="E115" s="85">
        <v>975</v>
      </c>
      <c r="F115" s="21" t="s">
        <v>152</v>
      </c>
    </row>
    <row r="116" spans="1:6" x14ac:dyDescent="0.2">
      <c r="A116" s="2"/>
      <c r="B116" s="2"/>
      <c r="C116" s="109"/>
      <c r="D116" s="3"/>
      <c r="E116" s="85"/>
      <c r="F116" s="21"/>
    </row>
    <row r="117" spans="1:6" x14ac:dyDescent="0.2">
      <c r="A117" s="2" t="s">
        <v>607</v>
      </c>
      <c r="B117" s="2" t="s">
        <v>565</v>
      </c>
      <c r="C117" s="109">
        <v>70682</v>
      </c>
      <c r="D117" s="53">
        <f>C117*1.2</f>
        <v>84818.4</v>
      </c>
    </row>
    <row r="118" spans="1:6" x14ac:dyDescent="0.2">
      <c r="A118" s="2" t="s">
        <v>608</v>
      </c>
      <c r="B118" s="2" t="s">
        <v>565</v>
      </c>
      <c r="C118" s="109">
        <v>174758</v>
      </c>
      <c r="D118" s="53">
        <f>C118*1.2</f>
        <v>209709.6</v>
      </c>
      <c r="E118" s="85">
        <v>930</v>
      </c>
      <c r="F118" s="21" t="s">
        <v>153</v>
      </c>
    </row>
    <row r="119" spans="1:6" x14ac:dyDescent="0.2">
      <c r="A119" s="2"/>
      <c r="B119" s="2"/>
      <c r="C119" s="109"/>
      <c r="D119" s="3"/>
      <c r="E119" s="85"/>
      <c r="F119" s="21"/>
    </row>
    <row r="120" spans="1:6" x14ac:dyDescent="0.2">
      <c r="A120" s="2" t="s">
        <v>609</v>
      </c>
      <c r="B120" s="2" t="s">
        <v>566</v>
      </c>
      <c r="C120" s="109">
        <v>70682</v>
      </c>
      <c r="D120" s="53">
        <f>C120*1.2</f>
        <v>84818.4</v>
      </c>
      <c r="E120" s="85"/>
      <c r="F120" s="21"/>
    </row>
    <row r="121" spans="1:6" x14ac:dyDescent="0.2">
      <c r="A121" s="2" t="s">
        <v>610</v>
      </c>
      <c r="B121" s="2" t="s">
        <v>566</v>
      </c>
      <c r="C121" s="109">
        <v>128089</v>
      </c>
      <c r="D121" s="53">
        <f>C121*1.2</f>
        <v>153706.79999999999</v>
      </c>
      <c r="E121" s="85">
        <v>705</v>
      </c>
      <c r="F121" s="21" t="s">
        <v>154</v>
      </c>
    </row>
    <row r="122" spans="1:6" x14ac:dyDescent="0.2">
      <c r="C122" s="120"/>
    </row>
    <row r="123" spans="1:6" x14ac:dyDescent="0.2">
      <c r="A123" s="2" t="s">
        <v>611</v>
      </c>
      <c r="B123" s="2" t="s">
        <v>567</v>
      </c>
      <c r="C123" s="109">
        <v>171041</v>
      </c>
      <c r="D123" s="54">
        <f>C123*1.2</f>
        <v>205249.19999999998</v>
      </c>
    </row>
    <row r="124" spans="1:6" x14ac:dyDescent="0.2">
      <c r="A124" s="2" t="s">
        <v>612</v>
      </c>
      <c r="B124" s="2" t="s">
        <v>567</v>
      </c>
      <c r="C124" s="121">
        <v>431408</v>
      </c>
      <c r="D124" s="52">
        <f>C124*1.2</f>
        <v>517689.59999999998</v>
      </c>
      <c r="E124" s="85" t="s">
        <v>0</v>
      </c>
      <c r="F124" s="21" t="s">
        <v>155</v>
      </c>
    </row>
    <row r="125" spans="1:6" x14ac:dyDescent="0.2">
      <c r="A125" s="2"/>
      <c r="B125" s="2"/>
      <c r="C125" s="121"/>
      <c r="D125" s="3"/>
      <c r="E125" s="85"/>
      <c r="F125" s="21"/>
    </row>
    <row r="126" spans="1:6" x14ac:dyDescent="0.2">
      <c r="A126" s="2" t="s">
        <v>613</v>
      </c>
      <c r="B126" s="2" t="s">
        <v>568</v>
      </c>
      <c r="C126" s="109">
        <v>171041</v>
      </c>
      <c r="D126" s="53">
        <f>C126*1.2</f>
        <v>205249.19999999998</v>
      </c>
      <c r="E126" s="85"/>
      <c r="F126" s="21"/>
    </row>
    <row r="127" spans="1:6" x14ac:dyDescent="0.2">
      <c r="A127" s="2" t="s">
        <v>614</v>
      </c>
      <c r="B127" s="2" t="s">
        <v>568</v>
      </c>
      <c r="C127" s="109">
        <v>399961</v>
      </c>
      <c r="D127" s="53">
        <f>C127*1.2</f>
        <v>479953.19999999995</v>
      </c>
      <c r="E127" s="85">
        <v>2015</v>
      </c>
      <c r="F127" s="21" t="s">
        <v>156</v>
      </c>
    </row>
    <row r="128" spans="1:6" x14ac:dyDescent="0.2">
      <c r="A128" s="2"/>
      <c r="B128" s="2"/>
      <c r="C128" s="109"/>
      <c r="D128" s="55"/>
      <c r="E128" s="85"/>
      <c r="F128" s="21"/>
    </row>
    <row r="129" spans="1:6" x14ac:dyDescent="0.2">
      <c r="A129" s="2" t="s">
        <v>615</v>
      </c>
      <c r="B129" s="2" t="s">
        <v>569</v>
      </c>
      <c r="C129" s="109">
        <v>171041</v>
      </c>
      <c r="D129" s="53">
        <f>C129*1.2</f>
        <v>205249.19999999998</v>
      </c>
      <c r="E129" s="85"/>
      <c r="F129" s="21"/>
    </row>
    <row r="130" spans="1:6" x14ac:dyDescent="0.2">
      <c r="A130" s="2" t="s">
        <v>616</v>
      </c>
      <c r="B130" s="2" t="s">
        <v>569</v>
      </c>
      <c r="C130" s="109">
        <v>319190</v>
      </c>
      <c r="D130" s="53">
        <f>C130*1.2</f>
        <v>383028</v>
      </c>
      <c r="E130" s="85">
        <v>1925</v>
      </c>
      <c r="F130" s="21" t="s">
        <v>157</v>
      </c>
    </row>
    <row r="131" spans="1:6" x14ac:dyDescent="0.2">
      <c r="A131" s="2"/>
      <c r="B131" s="2"/>
      <c r="C131" s="109"/>
      <c r="D131" s="55"/>
      <c r="E131" s="85"/>
      <c r="F131" s="21"/>
    </row>
    <row r="132" spans="1:6" x14ac:dyDescent="0.2">
      <c r="A132" s="2" t="s">
        <v>617</v>
      </c>
      <c r="B132" s="2" t="s">
        <v>570</v>
      </c>
      <c r="C132" s="109">
        <v>145966</v>
      </c>
      <c r="D132" s="54">
        <f>C132*1.2</f>
        <v>175159.19999999998</v>
      </c>
      <c r="E132" s="85"/>
      <c r="F132" s="21"/>
    </row>
    <row r="133" spans="1:6" x14ac:dyDescent="0.2">
      <c r="A133" s="2" t="s">
        <v>618</v>
      </c>
      <c r="B133" s="2" t="s">
        <v>570</v>
      </c>
      <c r="C133" s="109">
        <v>155583</v>
      </c>
      <c r="D133" s="52">
        <f>C133*1.2</f>
        <v>186699.6</v>
      </c>
      <c r="E133" s="85"/>
      <c r="F133" s="21"/>
    </row>
    <row r="134" spans="1:6" x14ac:dyDescent="0.2">
      <c r="A134" s="2" t="s">
        <v>619</v>
      </c>
      <c r="B134" s="2" t="s">
        <v>570</v>
      </c>
      <c r="C134" s="109">
        <v>248567</v>
      </c>
      <c r="D134" s="52">
        <f>C134*1.2</f>
        <v>298280.39999999997</v>
      </c>
      <c r="E134" s="85">
        <v>941</v>
      </c>
      <c r="F134" s="21" t="s">
        <v>158</v>
      </c>
    </row>
    <row r="135" spans="1:6" x14ac:dyDescent="0.2">
      <c r="A135" s="2" t="s">
        <v>620</v>
      </c>
      <c r="B135" s="2" t="s">
        <v>570</v>
      </c>
      <c r="C135" s="109">
        <v>274232</v>
      </c>
      <c r="D135" s="52">
        <f>C135*1.2</f>
        <v>329078.39999999997</v>
      </c>
      <c r="E135" s="85">
        <v>1050</v>
      </c>
      <c r="F135" s="21" t="s">
        <v>158</v>
      </c>
    </row>
    <row r="136" spans="1:6" x14ac:dyDescent="0.2">
      <c r="A136" s="2"/>
      <c r="B136" s="2"/>
      <c r="C136" s="109"/>
      <c r="D136" s="3"/>
      <c r="E136" s="85"/>
      <c r="F136" s="21"/>
    </row>
    <row r="137" spans="1:6" x14ac:dyDescent="0.2">
      <c r="A137" s="2" t="s">
        <v>621</v>
      </c>
      <c r="B137" s="2" t="s">
        <v>571</v>
      </c>
      <c r="C137" s="109">
        <v>145966</v>
      </c>
      <c r="D137" s="54">
        <f>C137*1.2</f>
        <v>175159.19999999998</v>
      </c>
      <c r="E137" s="85"/>
      <c r="F137" s="21"/>
    </row>
    <row r="138" spans="1:6" x14ac:dyDescent="0.2">
      <c r="A138" s="2" t="s">
        <v>622</v>
      </c>
      <c r="B138" s="2" t="s">
        <v>571</v>
      </c>
      <c r="C138" s="109">
        <v>155583</v>
      </c>
      <c r="D138" s="52">
        <f>C138*1.2</f>
        <v>186699.6</v>
      </c>
      <c r="E138" s="85"/>
      <c r="F138" s="21"/>
    </row>
    <row r="139" spans="1:6" x14ac:dyDescent="0.2">
      <c r="A139" s="2" t="s">
        <v>623</v>
      </c>
      <c r="B139" s="2" t="s">
        <v>571</v>
      </c>
      <c r="C139" s="109" t="s">
        <v>994</v>
      </c>
      <c r="D139" s="52" t="s">
        <v>994</v>
      </c>
      <c r="E139" s="85">
        <v>900</v>
      </c>
      <c r="F139" s="21" t="s">
        <v>159</v>
      </c>
    </row>
    <row r="140" spans="1:6" x14ac:dyDescent="0.2">
      <c r="A140" s="2" t="s">
        <v>624</v>
      </c>
      <c r="B140" s="2" t="s">
        <v>571</v>
      </c>
      <c r="C140" s="109">
        <v>248567</v>
      </c>
      <c r="D140" s="52">
        <f>C140*1.2</f>
        <v>298280.39999999997</v>
      </c>
      <c r="E140" s="85">
        <v>941</v>
      </c>
      <c r="F140" s="21" t="s">
        <v>159</v>
      </c>
    </row>
    <row r="141" spans="1:6" x14ac:dyDescent="0.2">
      <c r="A141" s="2"/>
      <c r="B141" s="2"/>
      <c r="C141" s="109"/>
      <c r="D141" s="3"/>
      <c r="E141" s="85"/>
      <c r="F141" s="21"/>
    </row>
    <row r="142" spans="1:6" x14ac:dyDescent="0.2">
      <c r="A142" s="2" t="s">
        <v>625</v>
      </c>
      <c r="B142" s="2" t="s">
        <v>572</v>
      </c>
      <c r="C142" s="109">
        <v>145966</v>
      </c>
      <c r="D142" s="53">
        <f>C142*1.2</f>
        <v>175159.19999999998</v>
      </c>
      <c r="E142" s="85"/>
      <c r="F142" s="21"/>
    </row>
    <row r="143" spans="1:6" x14ac:dyDescent="0.2">
      <c r="A143" s="2" t="s">
        <v>626</v>
      </c>
      <c r="B143" s="2" t="s">
        <v>572</v>
      </c>
      <c r="C143" s="109">
        <v>155583</v>
      </c>
      <c r="D143" s="53">
        <f>C143*1.2</f>
        <v>186699.6</v>
      </c>
      <c r="E143" s="85"/>
      <c r="F143" s="21"/>
    </row>
    <row r="144" spans="1:6" x14ac:dyDescent="0.2">
      <c r="A144" s="2" t="s">
        <v>627</v>
      </c>
      <c r="B144" s="2" t="s">
        <v>572</v>
      </c>
      <c r="C144" s="109" t="s">
        <v>994</v>
      </c>
      <c r="D144" s="49" t="s">
        <v>994</v>
      </c>
      <c r="E144" s="85">
        <v>770</v>
      </c>
      <c r="F144" s="21" t="s">
        <v>160</v>
      </c>
    </row>
    <row r="145" spans="1:6" x14ac:dyDescent="0.2">
      <c r="A145" s="2" t="s">
        <v>628</v>
      </c>
      <c r="B145" s="2" t="s">
        <v>572</v>
      </c>
      <c r="C145" s="109" t="s">
        <v>994</v>
      </c>
      <c r="D145" s="49" t="s">
        <v>994</v>
      </c>
      <c r="E145" s="85">
        <v>900</v>
      </c>
      <c r="F145" s="21" t="s">
        <v>160</v>
      </c>
    </row>
    <row r="146" spans="1:6" x14ac:dyDescent="0.2">
      <c r="A146" s="2"/>
      <c r="B146" s="2"/>
      <c r="C146" s="109"/>
      <c r="D146" s="3"/>
      <c r="E146" s="85"/>
      <c r="F146" s="21"/>
    </row>
    <row r="147" spans="1:6" x14ac:dyDescent="0.2">
      <c r="A147" s="2" t="s">
        <v>629</v>
      </c>
      <c r="B147" s="2" t="s">
        <v>573</v>
      </c>
      <c r="C147" s="109">
        <v>145966</v>
      </c>
      <c r="D147" s="54">
        <f>C147*1.2</f>
        <v>175159.19999999998</v>
      </c>
      <c r="E147" s="85"/>
      <c r="F147" s="21"/>
    </row>
    <row r="148" spans="1:6" x14ac:dyDescent="0.2">
      <c r="A148" s="2" t="s">
        <v>630</v>
      </c>
      <c r="B148" s="2" t="s">
        <v>573</v>
      </c>
      <c r="C148" s="109">
        <v>155583</v>
      </c>
      <c r="D148" s="52">
        <f>C148*1.2</f>
        <v>186699.6</v>
      </c>
      <c r="E148" s="85"/>
      <c r="F148" s="21"/>
    </row>
    <row r="149" spans="1:6" x14ac:dyDescent="0.2">
      <c r="A149" s="2" t="s">
        <v>631</v>
      </c>
      <c r="B149" s="2" t="s">
        <v>573</v>
      </c>
      <c r="C149" s="109">
        <v>372231</v>
      </c>
      <c r="D149" s="52">
        <f>C149*1.2</f>
        <v>446677.2</v>
      </c>
      <c r="E149" s="85"/>
      <c r="F149" s="21"/>
    </row>
    <row r="150" spans="1:6" x14ac:dyDescent="0.2">
      <c r="A150" s="2" t="s">
        <v>632</v>
      </c>
      <c r="B150" s="2" t="s">
        <v>573</v>
      </c>
      <c r="C150" s="109">
        <v>458902</v>
      </c>
      <c r="D150" s="52">
        <f>C150*1.2</f>
        <v>550682.4</v>
      </c>
      <c r="E150" s="85"/>
      <c r="F150" s="21"/>
    </row>
    <row r="151" spans="1:6" x14ac:dyDescent="0.2">
      <c r="A151" s="2"/>
      <c r="B151" s="2"/>
      <c r="C151" s="109"/>
      <c r="D151" s="3"/>
      <c r="E151" s="85"/>
      <c r="F151" s="21"/>
    </row>
    <row r="152" spans="1:6" x14ac:dyDescent="0.2">
      <c r="A152" s="2" t="s">
        <v>633</v>
      </c>
      <c r="B152" s="2" t="s">
        <v>574</v>
      </c>
      <c r="C152" s="109">
        <v>145966</v>
      </c>
      <c r="D152" s="54">
        <f>C152*1.2</f>
        <v>175159.19999999998</v>
      </c>
      <c r="E152" s="85"/>
      <c r="F152" s="21"/>
    </row>
    <row r="153" spans="1:6" x14ac:dyDescent="0.2">
      <c r="A153" s="2" t="s">
        <v>634</v>
      </c>
      <c r="B153" s="2" t="s">
        <v>574</v>
      </c>
      <c r="C153" s="109">
        <v>155583</v>
      </c>
      <c r="D153" s="52">
        <f>C153*1.2</f>
        <v>186699.6</v>
      </c>
      <c r="E153" s="85"/>
      <c r="F153" s="21"/>
    </row>
    <row r="154" spans="1:6" x14ac:dyDescent="0.2">
      <c r="A154" s="2" t="s">
        <v>635</v>
      </c>
      <c r="B154" s="2" t="s">
        <v>574</v>
      </c>
      <c r="C154" s="109">
        <v>402616</v>
      </c>
      <c r="D154" s="52">
        <f>C154*1.2</f>
        <v>483139.19999999995</v>
      </c>
      <c r="E154" s="85"/>
      <c r="F154" s="21"/>
    </row>
    <row r="155" spans="1:6" x14ac:dyDescent="0.2">
      <c r="A155" s="2" t="s">
        <v>636</v>
      </c>
      <c r="B155" s="2" t="s">
        <v>574</v>
      </c>
      <c r="C155" s="109">
        <v>306505</v>
      </c>
      <c r="D155" s="52">
        <f>C155*1.2</f>
        <v>367806</v>
      </c>
      <c r="E155" s="85"/>
      <c r="F155" s="21"/>
    </row>
    <row r="156" spans="1:6" x14ac:dyDescent="0.2">
      <c r="A156" s="2"/>
      <c r="B156" s="2"/>
      <c r="C156" s="109"/>
      <c r="D156" s="3"/>
      <c r="E156" s="85"/>
      <c r="F156" s="21"/>
    </row>
    <row r="157" spans="1:6" x14ac:dyDescent="0.2">
      <c r="A157" s="2" t="s">
        <v>637</v>
      </c>
      <c r="B157" s="2" t="s">
        <v>575</v>
      </c>
      <c r="C157" s="109">
        <v>145966</v>
      </c>
      <c r="D157" s="53">
        <f>C157*1.2</f>
        <v>175159.19999999998</v>
      </c>
      <c r="E157" s="85"/>
      <c r="F157" s="21"/>
    </row>
    <row r="158" spans="1:6" x14ac:dyDescent="0.2">
      <c r="A158" s="2" t="s">
        <v>638</v>
      </c>
      <c r="B158" s="2" t="s">
        <v>575</v>
      </c>
      <c r="C158" s="109">
        <v>155583</v>
      </c>
      <c r="D158" s="53">
        <f>C158*1.2</f>
        <v>186699.6</v>
      </c>
      <c r="E158" s="85"/>
      <c r="F158" s="21"/>
    </row>
    <row r="159" spans="1:6" x14ac:dyDescent="0.2">
      <c r="A159" s="2" t="s">
        <v>639</v>
      </c>
      <c r="B159" s="2" t="s">
        <v>575</v>
      </c>
      <c r="C159" s="122">
        <v>306505</v>
      </c>
      <c r="D159" s="53">
        <f>C159*1.2</f>
        <v>367806</v>
      </c>
      <c r="E159" s="85">
        <v>1416</v>
      </c>
      <c r="F159" s="21" t="s">
        <v>161</v>
      </c>
    </row>
    <row r="160" spans="1:6" x14ac:dyDescent="0.2">
      <c r="A160" s="2" t="s">
        <v>640</v>
      </c>
      <c r="B160" s="2" t="s">
        <v>575</v>
      </c>
      <c r="C160" s="109">
        <v>372231</v>
      </c>
      <c r="D160" s="53">
        <f>C160*1.2</f>
        <v>446677.2</v>
      </c>
      <c r="E160" s="85">
        <v>1556</v>
      </c>
      <c r="F160" s="21" t="s">
        <v>162</v>
      </c>
    </row>
    <row r="161" spans="1:3" x14ac:dyDescent="0.2">
      <c r="A161" t="s">
        <v>220</v>
      </c>
      <c r="C161" s="68"/>
    </row>
    <row r="162" spans="1:3" x14ac:dyDescent="0.2">
      <c r="A162" s="15"/>
      <c r="B162" s="15"/>
    </row>
  </sheetData>
  <mergeCells count="3">
    <mergeCell ref="A7:F7"/>
    <mergeCell ref="A9:A10"/>
    <mergeCell ref="D9:D10"/>
  </mergeCells>
  <hyperlinks>
    <hyperlink ref="D1" r:id="rId1" display="http://energoprom66.ru        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="130" zoomScaleNormal="130" workbookViewId="0">
      <selection activeCell="A7" sqref="A7:F7"/>
    </sheetView>
  </sheetViews>
  <sheetFormatPr defaultRowHeight="12.75" x14ac:dyDescent="0.2"/>
  <cols>
    <col min="1" max="1" width="37.28515625" style="23" customWidth="1"/>
    <col min="2" max="2" width="29.140625" style="2" bestFit="1" customWidth="1"/>
    <col min="3" max="3" width="11.140625" style="73" bestFit="1" customWidth="1"/>
    <col min="4" max="4" width="13.140625" customWidth="1"/>
    <col min="5" max="5" width="9.140625" style="84"/>
    <col min="6" max="6" width="12.42578125" bestFit="1" customWidth="1"/>
  </cols>
  <sheetData>
    <row r="1" spans="1:6" ht="20.25" x14ac:dyDescent="0.3">
      <c r="A1" s="1" t="s">
        <v>1045</v>
      </c>
      <c r="B1" s="1"/>
      <c r="C1" s="34"/>
      <c r="D1" s="39"/>
      <c r="E1" s="81"/>
      <c r="F1" s="4">
        <v>43474</v>
      </c>
    </row>
    <row r="2" spans="1:6" x14ac:dyDescent="0.2">
      <c r="A2" s="42"/>
      <c r="B2" s="42"/>
      <c r="C2" s="34"/>
      <c r="D2" s="3"/>
      <c r="E2" s="81"/>
      <c r="F2" s="4"/>
    </row>
    <row r="3" spans="1:6" ht="20.25" x14ac:dyDescent="0.3">
      <c r="A3" s="1"/>
      <c r="B3" s="1"/>
      <c r="C3" s="34"/>
      <c r="D3" s="3"/>
      <c r="E3" s="81"/>
      <c r="F3" s="4"/>
    </row>
    <row r="4" spans="1:6" ht="15.75" x14ac:dyDescent="0.25">
      <c r="A4" s="69" t="s">
        <v>3</v>
      </c>
      <c r="B4" s="10"/>
      <c r="C4" s="34"/>
      <c r="D4" s="3"/>
      <c r="E4" s="81"/>
      <c r="F4" s="4"/>
    </row>
    <row r="5" spans="1:6" x14ac:dyDescent="0.2">
      <c r="A5" s="2"/>
      <c r="C5" s="34"/>
      <c r="D5" s="3"/>
      <c r="E5" s="81"/>
      <c r="F5" s="4"/>
    </row>
    <row r="6" spans="1:6" x14ac:dyDescent="0.2">
      <c r="A6" s="5"/>
      <c r="B6" s="5"/>
      <c r="C6" s="34"/>
      <c r="D6" s="3"/>
      <c r="E6" s="81"/>
      <c r="F6" s="4"/>
    </row>
    <row r="7" spans="1:6" ht="55.5" customHeight="1" x14ac:dyDescent="0.2">
      <c r="A7" s="134" t="s">
        <v>246</v>
      </c>
      <c r="B7" s="134"/>
      <c r="C7" s="135"/>
      <c r="D7" s="135"/>
      <c r="E7" s="135"/>
      <c r="F7" s="135"/>
    </row>
    <row r="8" spans="1:6" x14ac:dyDescent="0.2">
      <c r="A8" s="15"/>
      <c r="B8" s="15"/>
      <c r="C8" s="34"/>
      <c r="D8" s="3"/>
      <c r="E8" s="81"/>
      <c r="F8" s="13"/>
    </row>
    <row r="9" spans="1:6" x14ac:dyDescent="0.2">
      <c r="A9" s="130" t="s">
        <v>208</v>
      </c>
      <c r="B9" s="75" t="s">
        <v>380</v>
      </c>
      <c r="C9" s="65" t="s">
        <v>207</v>
      </c>
      <c r="D9" s="132" t="s">
        <v>986</v>
      </c>
      <c r="E9" s="82" t="s">
        <v>1</v>
      </c>
      <c r="F9" s="7" t="s">
        <v>16</v>
      </c>
    </row>
    <row r="10" spans="1:6" x14ac:dyDescent="0.2">
      <c r="A10" s="131"/>
      <c r="B10" s="70"/>
      <c r="C10" s="66" t="s">
        <v>987</v>
      </c>
      <c r="D10" s="133"/>
      <c r="E10" s="83" t="s">
        <v>2</v>
      </c>
      <c r="F10" s="8"/>
    </row>
    <row r="11" spans="1:6" x14ac:dyDescent="0.2">
      <c r="A11" t="s">
        <v>220</v>
      </c>
      <c r="C11" s="123"/>
    </row>
    <row r="12" spans="1:6" ht="12.75" customHeight="1" x14ac:dyDescent="0.25">
      <c r="A12" s="56" t="s">
        <v>248</v>
      </c>
      <c r="B12" s="43" t="s">
        <v>247</v>
      </c>
      <c r="C12" s="124">
        <v>20237</v>
      </c>
      <c r="D12" s="54">
        <f>C12*1.2</f>
        <v>24284.399999999998</v>
      </c>
      <c r="E12" s="85">
        <v>84</v>
      </c>
      <c r="F12" s="27"/>
    </row>
    <row r="13" spans="1:6" ht="12.75" customHeight="1" x14ac:dyDescent="0.25">
      <c r="A13" s="56" t="s">
        <v>249</v>
      </c>
      <c r="B13" s="43" t="s">
        <v>247</v>
      </c>
      <c r="C13" s="124">
        <v>23364</v>
      </c>
      <c r="D13" s="52">
        <f>C13*1.2</f>
        <v>28036.799999999999</v>
      </c>
      <c r="E13" s="86"/>
      <c r="F13" s="27"/>
    </row>
    <row r="14" spans="1:6" ht="12.75" customHeight="1" x14ac:dyDescent="0.2">
      <c r="A14" s="56" t="s">
        <v>250</v>
      </c>
      <c r="B14" s="43" t="s">
        <v>247</v>
      </c>
      <c r="C14" s="124">
        <v>27317</v>
      </c>
      <c r="D14" s="52">
        <f>C14*1.2</f>
        <v>32780.400000000001</v>
      </c>
      <c r="E14" s="85">
        <v>101</v>
      </c>
      <c r="F14" s="21" t="s">
        <v>86</v>
      </c>
    </row>
    <row r="15" spans="1:6" ht="12.75" customHeight="1" x14ac:dyDescent="0.2">
      <c r="A15" s="56"/>
      <c r="B15" s="43"/>
      <c r="C15" s="124"/>
      <c r="D15" s="44"/>
      <c r="E15" s="85"/>
      <c r="F15" s="21"/>
    </row>
    <row r="16" spans="1:6" ht="12.75" customHeight="1" x14ac:dyDescent="0.2">
      <c r="A16" s="56" t="s">
        <v>253</v>
      </c>
      <c r="B16" s="43" t="s">
        <v>251</v>
      </c>
      <c r="C16" s="124">
        <v>20119</v>
      </c>
      <c r="D16" s="54">
        <f>C16*1.2</f>
        <v>24142.799999999999</v>
      </c>
      <c r="E16" s="85">
        <v>72</v>
      </c>
      <c r="F16" s="21"/>
    </row>
    <row r="17" spans="1:6" ht="12.75" customHeight="1" x14ac:dyDescent="0.2">
      <c r="A17" s="56" t="s">
        <v>252</v>
      </c>
      <c r="B17" s="43" t="s">
        <v>251</v>
      </c>
      <c r="C17" s="124">
        <v>23128</v>
      </c>
      <c r="D17" s="52">
        <f>C17*1.2</f>
        <v>27753.599999999999</v>
      </c>
      <c r="E17" s="85"/>
      <c r="F17" s="21"/>
    </row>
    <row r="18" spans="1:6" ht="12.75" customHeight="1" x14ac:dyDescent="0.2">
      <c r="A18" s="56" t="s">
        <v>254</v>
      </c>
      <c r="B18" s="43" t="s">
        <v>251</v>
      </c>
      <c r="C18" s="124">
        <v>30208</v>
      </c>
      <c r="D18" s="52">
        <f>C18*1.32</f>
        <v>39874.560000000005</v>
      </c>
      <c r="E18" s="85">
        <v>135</v>
      </c>
      <c r="F18" s="21" t="s">
        <v>87</v>
      </c>
    </row>
    <row r="19" spans="1:6" ht="12.75" customHeight="1" x14ac:dyDescent="0.2">
      <c r="A19" s="32"/>
      <c r="B19" s="43"/>
      <c r="C19" s="124"/>
      <c r="D19" s="44"/>
      <c r="E19" s="85"/>
      <c r="F19" s="21"/>
    </row>
    <row r="20" spans="1:6" ht="12.75" customHeight="1" x14ac:dyDescent="0.2">
      <c r="A20" s="32" t="s">
        <v>256</v>
      </c>
      <c r="B20" s="43" t="s">
        <v>255</v>
      </c>
      <c r="C20" s="124">
        <v>21299</v>
      </c>
      <c r="D20" s="54">
        <f>C20*1.2</f>
        <v>25558.799999999999</v>
      </c>
      <c r="E20" s="85">
        <v>84</v>
      </c>
      <c r="F20" s="21"/>
    </row>
    <row r="21" spans="1:6" ht="12.75" customHeight="1" x14ac:dyDescent="0.2">
      <c r="A21" s="32" t="s">
        <v>257</v>
      </c>
      <c r="B21" s="43" t="s">
        <v>255</v>
      </c>
      <c r="C21" s="124">
        <v>24367</v>
      </c>
      <c r="D21" s="52">
        <f>C21*1.2</f>
        <v>29240.399999999998</v>
      </c>
      <c r="E21" s="85"/>
      <c r="F21" s="21"/>
    </row>
    <row r="22" spans="1:6" ht="12.75" customHeight="1" x14ac:dyDescent="0.2">
      <c r="A22" s="32" t="s">
        <v>258</v>
      </c>
      <c r="B22" s="43" t="s">
        <v>255</v>
      </c>
      <c r="C22" s="124">
        <v>31329</v>
      </c>
      <c r="D22" s="52">
        <f>C22*1.2</f>
        <v>37594.799999999996</v>
      </c>
      <c r="E22" s="85">
        <v>108</v>
      </c>
      <c r="F22" s="21" t="s">
        <v>88</v>
      </c>
    </row>
    <row r="23" spans="1:6" ht="12.75" customHeight="1" x14ac:dyDescent="0.2">
      <c r="A23" s="32"/>
      <c r="B23" s="43"/>
      <c r="C23" s="124"/>
      <c r="D23" s="45"/>
      <c r="E23" s="85"/>
      <c r="F23" s="21"/>
    </row>
    <row r="24" spans="1:6" ht="12.75" customHeight="1" x14ac:dyDescent="0.2">
      <c r="A24" s="32" t="s">
        <v>381</v>
      </c>
      <c r="B24" s="43" t="s">
        <v>384</v>
      </c>
      <c r="C24" s="124">
        <v>21299</v>
      </c>
      <c r="D24" s="54">
        <f>C24*1.2</f>
        <v>25558.799999999999</v>
      </c>
      <c r="E24" s="85">
        <v>84</v>
      </c>
      <c r="F24" s="21"/>
    </row>
    <row r="25" spans="1:6" ht="12.75" customHeight="1" x14ac:dyDescent="0.2">
      <c r="A25" s="32" t="s">
        <v>382</v>
      </c>
      <c r="B25" s="43" t="s">
        <v>384</v>
      </c>
      <c r="C25" s="124">
        <v>24367</v>
      </c>
      <c r="D25" s="52">
        <f>C25*1.2</f>
        <v>29240.399999999998</v>
      </c>
      <c r="E25" s="85"/>
      <c r="F25" s="21"/>
    </row>
    <row r="26" spans="1:6" ht="12.75" customHeight="1" x14ac:dyDescent="0.2">
      <c r="A26" s="32" t="s">
        <v>383</v>
      </c>
      <c r="B26" s="43" t="s">
        <v>384</v>
      </c>
      <c r="C26" s="124">
        <v>29264</v>
      </c>
      <c r="D26" s="52">
        <f>C26*1.2</f>
        <v>35116.799999999996</v>
      </c>
      <c r="E26" s="85">
        <v>108</v>
      </c>
      <c r="F26" s="21" t="s">
        <v>88</v>
      </c>
    </row>
    <row r="27" spans="1:6" ht="12.75" customHeight="1" x14ac:dyDescent="0.2">
      <c r="A27" s="32"/>
      <c r="B27" s="43"/>
      <c r="C27" s="124"/>
      <c r="D27" s="45"/>
      <c r="E27" s="85"/>
      <c r="F27" s="21"/>
    </row>
    <row r="28" spans="1:6" ht="12.75" customHeight="1" x14ac:dyDescent="0.2">
      <c r="A28" s="32" t="s">
        <v>260</v>
      </c>
      <c r="B28" s="43" t="s">
        <v>259</v>
      </c>
      <c r="C28" s="124">
        <v>20237</v>
      </c>
      <c r="D28" s="54">
        <f>C28*1.2</f>
        <v>24284.399999999998</v>
      </c>
      <c r="E28" s="85">
        <v>84</v>
      </c>
      <c r="F28" s="21"/>
    </row>
    <row r="29" spans="1:6" ht="12.75" customHeight="1" x14ac:dyDescent="0.2">
      <c r="A29" s="32" t="s">
        <v>261</v>
      </c>
      <c r="B29" s="43" t="s">
        <v>259</v>
      </c>
      <c r="C29" s="124">
        <v>23364</v>
      </c>
      <c r="D29" s="52">
        <f>C29*1.2</f>
        <v>28036.799999999999</v>
      </c>
      <c r="E29" s="85"/>
      <c r="F29" s="21"/>
    </row>
    <row r="30" spans="1:6" ht="12.75" customHeight="1" x14ac:dyDescent="0.2">
      <c r="A30" s="32" t="s">
        <v>262</v>
      </c>
      <c r="B30" s="43" t="s">
        <v>259</v>
      </c>
      <c r="C30" s="124">
        <v>39530</v>
      </c>
      <c r="D30" s="52">
        <f>C30*1.2</f>
        <v>47436</v>
      </c>
      <c r="E30" s="85">
        <v>145</v>
      </c>
      <c r="F30" s="21" t="s">
        <v>89</v>
      </c>
    </row>
    <row r="31" spans="1:6" ht="12.75" customHeight="1" x14ac:dyDescent="0.2">
      <c r="A31" s="32"/>
      <c r="B31" s="43"/>
      <c r="C31" s="124"/>
      <c r="D31" s="44"/>
      <c r="E31" s="85"/>
      <c r="F31" s="21"/>
    </row>
    <row r="32" spans="1:6" ht="12.75" customHeight="1" x14ac:dyDescent="0.2">
      <c r="A32" s="32" t="s">
        <v>264</v>
      </c>
      <c r="B32" s="43" t="s">
        <v>263</v>
      </c>
      <c r="C32" s="124">
        <v>21417</v>
      </c>
      <c r="D32" s="52">
        <f>C32*1.2</f>
        <v>25700.399999999998</v>
      </c>
      <c r="E32" s="85">
        <v>84</v>
      </c>
      <c r="F32" s="21"/>
    </row>
    <row r="33" spans="1:6" ht="12.75" customHeight="1" x14ac:dyDescent="0.2">
      <c r="A33" s="32" t="s">
        <v>265</v>
      </c>
      <c r="B33" s="43" t="s">
        <v>263</v>
      </c>
      <c r="C33" s="124">
        <v>24544</v>
      </c>
      <c r="D33" s="52">
        <f>C33*1.2</f>
        <v>29452.799999999999</v>
      </c>
      <c r="E33" s="85"/>
      <c r="F33" s="21"/>
    </row>
    <row r="34" spans="1:6" ht="12.75" customHeight="1" x14ac:dyDescent="0.2">
      <c r="A34" s="32" t="s">
        <v>828</v>
      </c>
      <c r="B34" s="43" t="s">
        <v>263</v>
      </c>
      <c r="C34" s="124">
        <v>35872</v>
      </c>
      <c r="D34" s="52">
        <f>C34*1.2</f>
        <v>43046.400000000001</v>
      </c>
      <c r="E34" s="85">
        <v>125</v>
      </c>
      <c r="F34" s="21" t="s">
        <v>90</v>
      </c>
    </row>
    <row r="35" spans="1:6" ht="12.75" customHeight="1" x14ac:dyDescent="0.2">
      <c r="A35" s="32"/>
      <c r="B35" s="43"/>
      <c r="C35" s="124"/>
      <c r="D35" s="44"/>
      <c r="E35" s="85"/>
      <c r="F35" s="21"/>
    </row>
    <row r="36" spans="1:6" ht="12.75" customHeight="1" x14ac:dyDescent="0.2">
      <c r="A36" s="32" t="s">
        <v>267</v>
      </c>
      <c r="B36" s="43" t="s">
        <v>266</v>
      </c>
      <c r="C36" s="124">
        <v>20237</v>
      </c>
      <c r="D36" s="54">
        <f>C36*1.2</f>
        <v>24284.399999999998</v>
      </c>
      <c r="E36" s="85">
        <v>75</v>
      </c>
      <c r="F36" s="21"/>
    </row>
    <row r="37" spans="1:6" ht="12.75" customHeight="1" x14ac:dyDescent="0.2">
      <c r="A37" s="32" t="s">
        <v>268</v>
      </c>
      <c r="B37" s="43" t="s">
        <v>266</v>
      </c>
      <c r="C37" s="124">
        <v>23128</v>
      </c>
      <c r="D37" s="52">
        <f>C37*1.2</f>
        <v>27753.599999999999</v>
      </c>
      <c r="E37" s="85"/>
      <c r="F37" s="21"/>
    </row>
    <row r="38" spans="1:6" ht="12.75" customHeight="1" x14ac:dyDescent="0.2">
      <c r="A38" s="32" t="s">
        <v>269</v>
      </c>
      <c r="B38" s="43" t="s">
        <v>266</v>
      </c>
      <c r="C38" s="124">
        <v>31093</v>
      </c>
      <c r="D38" s="52">
        <f>C38*1.2</f>
        <v>37311.599999999999</v>
      </c>
      <c r="E38" s="85">
        <v>103</v>
      </c>
      <c r="F38" s="21" t="s">
        <v>91</v>
      </c>
    </row>
    <row r="39" spans="1:6" ht="12.75" customHeight="1" x14ac:dyDescent="0.2">
      <c r="A39" s="32"/>
      <c r="B39" s="43"/>
      <c r="C39" s="124"/>
      <c r="D39" s="45"/>
      <c r="E39" s="85"/>
      <c r="F39" s="21"/>
    </row>
    <row r="40" spans="1:6" ht="12.75" customHeight="1" x14ac:dyDescent="0.2">
      <c r="A40" s="32" t="s">
        <v>385</v>
      </c>
      <c r="B40" s="43" t="s">
        <v>388</v>
      </c>
      <c r="C40" s="124">
        <v>20237</v>
      </c>
      <c r="D40" s="54">
        <f>C40*1.2</f>
        <v>24284.399999999998</v>
      </c>
      <c r="E40" s="85">
        <v>75</v>
      </c>
      <c r="F40" s="21"/>
    </row>
    <row r="41" spans="1:6" ht="12.75" customHeight="1" x14ac:dyDescent="0.2">
      <c r="A41" s="32" t="s">
        <v>386</v>
      </c>
      <c r="B41" s="43" t="s">
        <v>388</v>
      </c>
      <c r="C41" s="124">
        <v>23128</v>
      </c>
      <c r="D41" s="52">
        <f>C41*1.2</f>
        <v>27753.599999999999</v>
      </c>
      <c r="E41" s="85"/>
      <c r="F41" s="21"/>
    </row>
    <row r="42" spans="1:6" ht="12.75" customHeight="1" x14ac:dyDescent="0.2">
      <c r="A42" s="32" t="s">
        <v>387</v>
      </c>
      <c r="B42" s="43" t="s">
        <v>388</v>
      </c>
      <c r="C42" s="124">
        <v>28438</v>
      </c>
      <c r="D42" s="52">
        <f>C42*1.2</f>
        <v>34125.599999999999</v>
      </c>
      <c r="E42" s="85">
        <v>103</v>
      </c>
      <c r="F42" s="21" t="s">
        <v>91</v>
      </c>
    </row>
    <row r="43" spans="1:6" ht="12.75" customHeight="1" x14ac:dyDescent="0.2">
      <c r="A43" s="32"/>
      <c r="B43" s="43"/>
      <c r="C43" s="124"/>
      <c r="D43" s="44"/>
      <c r="E43" s="85"/>
      <c r="F43" s="21"/>
    </row>
    <row r="44" spans="1:6" ht="12.75" customHeight="1" x14ac:dyDescent="0.2">
      <c r="A44" s="32" t="s">
        <v>271</v>
      </c>
      <c r="B44" s="43" t="s">
        <v>270</v>
      </c>
      <c r="C44" s="124">
        <v>21299</v>
      </c>
      <c r="D44" s="54">
        <f>C44*1.2</f>
        <v>25558.799999999999</v>
      </c>
      <c r="E44" s="85">
        <v>86</v>
      </c>
      <c r="F44" s="21"/>
    </row>
    <row r="45" spans="1:6" ht="12.75" customHeight="1" x14ac:dyDescent="0.2">
      <c r="A45" s="32" t="s">
        <v>272</v>
      </c>
      <c r="B45" s="43" t="s">
        <v>270</v>
      </c>
      <c r="C45" s="124">
        <v>24367</v>
      </c>
      <c r="D45" s="52">
        <f>C45*1.2</f>
        <v>29240.399999999998</v>
      </c>
      <c r="E45" s="85"/>
      <c r="F45" s="21"/>
    </row>
    <row r="46" spans="1:6" ht="12.75" customHeight="1" x14ac:dyDescent="0.2">
      <c r="A46" s="32" t="s">
        <v>273</v>
      </c>
      <c r="B46" s="43" t="s">
        <v>270</v>
      </c>
      <c r="C46" s="124">
        <v>56227</v>
      </c>
      <c r="D46" s="52">
        <f>C46*1.2</f>
        <v>67472.399999999994</v>
      </c>
      <c r="E46" s="85">
        <v>210</v>
      </c>
      <c r="F46" s="21" t="s">
        <v>92</v>
      </c>
    </row>
    <row r="47" spans="1:6" ht="12.75" customHeight="1" x14ac:dyDescent="0.2">
      <c r="A47" s="32"/>
      <c r="B47" s="43"/>
      <c r="C47" s="124"/>
      <c r="D47" s="44"/>
      <c r="E47" s="85"/>
      <c r="F47" s="21"/>
    </row>
    <row r="48" spans="1:6" ht="12.75" customHeight="1" x14ac:dyDescent="0.2">
      <c r="A48" s="32" t="s">
        <v>275</v>
      </c>
      <c r="B48" s="43" t="s">
        <v>274</v>
      </c>
      <c r="C48" s="124">
        <v>21299</v>
      </c>
      <c r="D48" s="54">
        <f>C48*1.2</f>
        <v>25558.799999999999</v>
      </c>
      <c r="E48" s="85"/>
      <c r="F48" s="21"/>
    </row>
    <row r="49" spans="1:6" ht="12.75" customHeight="1" x14ac:dyDescent="0.2">
      <c r="A49" s="32" t="s">
        <v>276</v>
      </c>
      <c r="B49" s="43" t="s">
        <v>274</v>
      </c>
      <c r="C49" s="124">
        <v>24367</v>
      </c>
      <c r="D49" s="52">
        <f>C49*1.2</f>
        <v>29240.399999999998</v>
      </c>
      <c r="E49" s="85"/>
      <c r="F49" s="21"/>
    </row>
    <row r="50" spans="1:6" ht="12.75" customHeight="1" x14ac:dyDescent="0.2">
      <c r="A50" s="32" t="s">
        <v>277</v>
      </c>
      <c r="B50" s="43" t="s">
        <v>274</v>
      </c>
      <c r="C50" s="124">
        <v>50386</v>
      </c>
      <c r="D50" s="52">
        <f>C50*1.2</f>
        <v>60463.199999999997</v>
      </c>
      <c r="E50" s="85">
        <v>180</v>
      </c>
      <c r="F50" s="21" t="s">
        <v>92</v>
      </c>
    </row>
    <row r="51" spans="1:6" ht="12.75" customHeight="1" x14ac:dyDescent="0.2">
      <c r="A51" s="32"/>
      <c r="B51" s="43"/>
      <c r="C51" s="124"/>
      <c r="D51" s="44"/>
      <c r="E51" s="85"/>
      <c r="F51" s="21"/>
    </row>
    <row r="52" spans="1:6" ht="12.75" customHeight="1" x14ac:dyDescent="0.2">
      <c r="A52" s="32" t="s">
        <v>280</v>
      </c>
      <c r="B52" s="43" t="s">
        <v>281</v>
      </c>
      <c r="C52" s="124">
        <v>22479</v>
      </c>
      <c r="D52" s="52">
        <f>C52*1.2</f>
        <v>26974.799999999999</v>
      </c>
      <c r="E52" s="85">
        <v>86</v>
      </c>
      <c r="F52" s="21"/>
    </row>
    <row r="53" spans="1:6" ht="12.75" customHeight="1" x14ac:dyDescent="0.2">
      <c r="A53" s="32" t="s">
        <v>279</v>
      </c>
      <c r="B53" s="43" t="s">
        <v>281</v>
      </c>
      <c r="C53" s="124">
        <v>25547</v>
      </c>
      <c r="D53" s="52">
        <f>C53*1.2</f>
        <v>30656.399999999998</v>
      </c>
      <c r="E53" s="85"/>
      <c r="F53" s="21"/>
    </row>
    <row r="54" spans="1:6" ht="12.75" customHeight="1" x14ac:dyDescent="0.2">
      <c r="A54" s="32" t="s">
        <v>278</v>
      </c>
      <c r="B54" s="43" t="s">
        <v>281</v>
      </c>
      <c r="C54" s="124">
        <v>47731</v>
      </c>
      <c r="D54" s="52">
        <f>C54*1.2</f>
        <v>57277.2</v>
      </c>
      <c r="E54" s="85">
        <v>162</v>
      </c>
      <c r="F54" s="21" t="s">
        <v>93</v>
      </c>
    </row>
    <row r="55" spans="1:6" ht="12.75" customHeight="1" x14ac:dyDescent="0.2">
      <c r="A55" s="32"/>
      <c r="B55" s="43"/>
      <c r="C55" s="124"/>
      <c r="D55" s="44"/>
      <c r="E55" s="85"/>
      <c r="F55" s="21"/>
    </row>
    <row r="56" spans="1:6" ht="12.75" customHeight="1" x14ac:dyDescent="0.2">
      <c r="A56" s="32" t="s">
        <v>282</v>
      </c>
      <c r="B56" s="43" t="s">
        <v>285</v>
      </c>
      <c r="C56" s="124">
        <v>35990</v>
      </c>
      <c r="D56" s="54">
        <f>C56*1.2</f>
        <v>43188</v>
      </c>
      <c r="E56" s="85"/>
      <c r="F56" s="21"/>
    </row>
    <row r="57" spans="1:6" ht="12.75" customHeight="1" x14ac:dyDescent="0.2">
      <c r="A57" s="32" t="s">
        <v>283</v>
      </c>
      <c r="B57" s="43" t="s">
        <v>285</v>
      </c>
      <c r="C57" s="124">
        <v>39412</v>
      </c>
      <c r="D57" s="52">
        <f>C57*1.2</f>
        <v>47294.400000000001</v>
      </c>
      <c r="E57" s="85"/>
      <c r="F57" s="21"/>
    </row>
    <row r="58" spans="1:6" ht="12.75" customHeight="1" x14ac:dyDescent="0.2">
      <c r="A58" s="32" t="s">
        <v>284</v>
      </c>
      <c r="B58" s="43" t="s">
        <v>285</v>
      </c>
      <c r="C58" s="124">
        <v>79355</v>
      </c>
      <c r="D58" s="52">
        <f>C58*1.2</f>
        <v>95226</v>
      </c>
      <c r="E58" s="85">
        <v>285</v>
      </c>
      <c r="F58" s="21" t="s">
        <v>94</v>
      </c>
    </row>
    <row r="59" spans="1:6" ht="12.75" customHeight="1" x14ac:dyDescent="0.2">
      <c r="A59" s="32"/>
      <c r="B59" s="43"/>
      <c r="C59" s="124"/>
      <c r="D59" s="44"/>
      <c r="E59" s="85"/>
      <c r="F59" s="21"/>
    </row>
    <row r="60" spans="1:6" ht="12.75" customHeight="1" x14ac:dyDescent="0.2">
      <c r="A60" s="32" t="s">
        <v>286</v>
      </c>
      <c r="B60" s="43" t="s">
        <v>289</v>
      </c>
      <c r="C60" s="124">
        <v>37170</v>
      </c>
      <c r="D60" s="52">
        <f>C60*1.2</f>
        <v>44604</v>
      </c>
      <c r="E60" s="85"/>
      <c r="F60" s="21"/>
    </row>
    <row r="61" spans="1:6" ht="12.75" customHeight="1" x14ac:dyDescent="0.2">
      <c r="A61" s="32" t="s">
        <v>287</v>
      </c>
      <c r="B61" s="43" t="s">
        <v>289</v>
      </c>
      <c r="C61" s="124">
        <v>40592</v>
      </c>
      <c r="D61" s="52">
        <f>C61*1.2</f>
        <v>48710.400000000001</v>
      </c>
      <c r="E61" s="85"/>
      <c r="F61" s="21"/>
    </row>
    <row r="62" spans="1:6" ht="12.75" customHeight="1" x14ac:dyDescent="0.2">
      <c r="A62" s="32" t="s">
        <v>288</v>
      </c>
      <c r="B62" s="43" t="s">
        <v>289</v>
      </c>
      <c r="C62" s="124">
        <v>72216</v>
      </c>
      <c r="D62" s="52">
        <f>C62*1.2</f>
        <v>86659.199999999997</v>
      </c>
      <c r="E62" s="85">
        <v>260</v>
      </c>
      <c r="F62" s="21" t="s">
        <v>95</v>
      </c>
    </row>
    <row r="63" spans="1:6" ht="12.75" customHeight="1" x14ac:dyDescent="0.2">
      <c r="A63" s="32"/>
      <c r="B63" s="43"/>
      <c r="C63" s="124"/>
      <c r="D63" s="40"/>
      <c r="E63" s="85"/>
      <c r="F63" s="21"/>
    </row>
    <row r="64" spans="1:6" ht="12.75" customHeight="1" x14ac:dyDescent="0.2">
      <c r="A64" s="32" t="s">
        <v>290</v>
      </c>
      <c r="B64" s="43" t="s">
        <v>292</v>
      </c>
      <c r="C64" s="124">
        <v>37170</v>
      </c>
      <c r="D64" s="52">
        <f>C64*1.2</f>
        <v>44604</v>
      </c>
      <c r="E64" s="85"/>
      <c r="F64" s="21"/>
    </row>
    <row r="65" spans="1:6" ht="12.75" customHeight="1" x14ac:dyDescent="0.2">
      <c r="A65" s="32" t="s">
        <v>291</v>
      </c>
      <c r="B65" s="43" t="s">
        <v>292</v>
      </c>
      <c r="C65" s="124">
        <v>40592</v>
      </c>
      <c r="D65" s="52">
        <f>C65*1.2</f>
        <v>48710.400000000001</v>
      </c>
      <c r="E65" s="85"/>
      <c r="F65" s="21"/>
    </row>
    <row r="66" spans="1:6" ht="12.75" customHeight="1" x14ac:dyDescent="0.2">
      <c r="A66" s="32" t="s">
        <v>293</v>
      </c>
      <c r="B66" s="43" t="s">
        <v>292</v>
      </c>
      <c r="C66" s="124">
        <v>65490</v>
      </c>
      <c r="D66" s="52">
        <f>C66*1.2</f>
        <v>78588</v>
      </c>
      <c r="E66" s="85">
        <v>230</v>
      </c>
      <c r="F66" s="21" t="s">
        <v>96</v>
      </c>
    </row>
    <row r="67" spans="1:6" ht="12.75" customHeight="1" x14ac:dyDescent="0.2">
      <c r="A67" s="56"/>
      <c r="B67" s="43"/>
      <c r="C67" s="124"/>
      <c r="D67" s="40"/>
      <c r="E67" s="85"/>
      <c r="F67" s="21"/>
    </row>
    <row r="68" spans="1:6" ht="12.75" customHeight="1" x14ac:dyDescent="0.2">
      <c r="A68" s="56" t="s">
        <v>294</v>
      </c>
      <c r="B68" s="43" t="s">
        <v>297</v>
      </c>
      <c r="C68" s="124">
        <v>27671</v>
      </c>
      <c r="D68" s="52">
        <f>C68*1.2</f>
        <v>33205.199999999997</v>
      </c>
      <c r="E68" s="85"/>
      <c r="F68" s="21"/>
    </row>
    <row r="69" spans="1:6" ht="12.75" customHeight="1" x14ac:dyDescent="0.2">
      <c r="A69" s="56" t="s">
        <v>295</v>
      </c>
      <c r="B69" s="43" t="s">
        <v>297</v>
      </c>
      <c r="C69" s="124">
        <v>30444</v>
      </c>
      <c r="D69" s="52">
        <f>C69*1.2</f>
        <v>36532.799999999996</v>
      </c>
      <c r="E69" s="85"/>
      <c r="F69" s="21"/>
    </row>
    <row r="70" spans="1:6" ht="12.75" customHeight="1" x14ac:dyDescent="0.2">
      <c r="A70" s="32" t="s">
        <v>296</v>
      </c>
      <c r="B70" s="43" t="s">
        <v>297</v>
      </c>
      <c r="C70" s="124">
        <v>48734</v>
      </c>
      <c r="D70" s="52">
        <f>C70*1.2</f>
        <v>58480.799999999996</v>
      </c>
      <c r="E70" s="85">
        <v>270</v>
      </c>
      <c r="F70" s="21" t="s">
        <v>97</v>
      </c>
    </row>
    <row r="71" spans="1:6" ht="12.75" customHeight="1" x14ac:dyDescent="0.2">
      <c r="A71" s="32"/>
      <c r="B71" s="43"/>
      <c r="C71" s="124"/>
      <c r="D71" s="71"/>
      <c r="E71" s="85"/>
      <c r="F71" s="21"/>
    </row>
    <row r="72" spans="1:6" ht="12.75" customHeight="1" x14ac:dyDescent="0.2">
      <c r="A72" s="32" t="s">
        <v>298</v>
      </c>
      <c r="B72" s="43" t="s">
        <v>301</v>
      </c>
      <c r="C72" s="124">
        <v>27671</v>
      </c>
      <c r="D72" s="52">
        <f>C72*1.2</f>
        <v>33205.199999999997</v>
      </c>
      <c r="E72" s="85"/>
      <c r="F72" s="21"/>
    </row>
    <row r="73" spans="1:6" ht="12.75" customHeight="1" x14ac:dyDescent="0.2">
      <c r="A73" s="32" t="s">
        <v>299</v>
      </c>
      <c r="B73" s="43" t="s">
        <v>301</v>
      </c>
      <c r="C73" s="124">
        <v>30444</v>
      </c>
      <c r="D73" s="52">
        <f>C73*1.2</f>
        <v>36532.799999999996</v>
      </c>
      <c r="E73" s="85"/>
      <c r="F73" s="21"/>
    </row>
    <row r="74" spans="1:6" ht="12.75" customHeight="1" x14ac:dyDescent="0.2">
      <c r="A74" s="32" t="s">
        <v>300</v>
      </c>
      <c r="B74" s="43" t="s">
        <v>301</v>
      </c>
      <c r="C74" s="124">
        <v>46374</v>
      </c>
      <c r="D74" s="52">
        <f>C74*1.2</f>
        <v>55648.799999999996</v>
      </c>
      <c r="E74" s="85">
        <v>255</v>
      </c>
      <c r="F74" s="21" t="s">
        <v>98</v>
      </c>
    </row>
    <row r="75" spans="1:6" ht="12.75" customHeight="1" x14ac:dyDescent="0.2">
      <c r="A75" s="32"/>
      <c r="B75" s="43"/>
      <c r="C75" s="124"/>
      <c r="D75" s="71"/>
      <c r="E75" s="85"/>
      <c r="F75" s="21"/>
    </row>
    <row r="76" spans="1:6" ht="12.75" customHeight="1" x14ac:dyDescent="0.2">
      <c r="A76" s="32" t="s">
        <v>302</v>
      </c>
      <c r="B76" s="43" t="s">
        <v>305</v>
      </c>
      <c r="C76" s="124">
        <v>40828</v>
      </c>
      <c r="D76" s="54">
        <f>C76*1.2</f>
        <v>48993.599999999999</v>
      </c>
      <c r="E76" s="85"/>
      <c r="F76" s="21"/>
    </row>
    <row r="77" spans="1:6" ht="12.75" customHeight="1" x14ac:dyDescent="0.2">
      <c r="A77" s="32" t="s">
        <v>303</v>
      </c>
      <c r="B77" s="43" t="s">
        <v>305</v>
      </c>
      <c r="C77" s="124">
        <v>44132</v>
      </c>
      <c r="D77" s="52">
        <f>C77*1.2</f>
        <v>52958.400000000001</v>
      </c>
      <c r="E77" s="85"/>
      <c r="F77" s="21"/>
    </row>
    <row r="78" spans="1:6" ht="12.75" customHeight="1" x14ac:dyDescent="0.2">
      <c r="A78" s="32" t="s">
        <v>304</v>
      </c>
      <c r="B78" s="43" t="s">
        <v>305</v>
      </c>
      <c r="C78" s="124">
        <v>71803</v>
      </c>
      <c r="D78" s="52">
        <f>C78*1.2</f>
        <v>86163.599999999991</v>
      </c>
      <c r="E78" s="85">
        <v>350</v>
      </c>
      <c r="F78" s="21" t="s">
        <v>99</v>
      </c>
    </row>
    <row r="79" spans="1:6" ht="12.75" customHeight="1" x14ac:dyDescent="0.2">
      <c r="A79" s="32"/>
      <c r="B79" s="43"/>
      <c r="C79" s="124"/>
      <c r="D79" s="44"/>
      <c r="E79" s="85"/>
      <c r="F79" s="21"/>
    </row>
    <row r="80" spans="1:6" ht="12.75" customHeight="1" x14ac:dyDescent="0.2">
      <c r="A80" s="32" t="s">
        <v>306</v>
      </c>
      <c r="B80" s="43" t="s">
        <v>309</v>
      </c>
      <c r="C80" s="124">
        <v>42008</v>
      </c>
      <c r="D80" s="52">
        <f>C80*1.2</f>
        <v>50409.599999999999</v>
      </c>
      <c r="E80" s="85"/>
      <c r="F80" s="21"/>
    </row>
    <row r="81" spans="1:6" ht="12.75" customHeight="1" x14ac:dyDescent="0.2">
      <c r="A81" s="32" t="s">
        <v>307</v>
      </c>
      <c r="B81" s="43" t="s">
        <v>309</v>
      </c>
      <c r="C81" s="124">
        <v>45312</v>
      </c>
      <c r="D81" s="52">
        <f>C81*1.2</f>
        <v>54374.400000000001</v>
      </c>
      <c r="E81" s="85"/>
      <c r="F81" s="21"/>
    </row>
    <row r="82" spans="1:6" ht="12.75" customHeight="1" x14ac:dyDescent="0.2">
      <c r="A82" s="32" t="s">
        <v>308</v>
      </c>
      <c r="B82" s="43" t="s">
        <v>309</v>
      </c>
      <c r="C82" s="124">
        <v>70092</v>
      </c>
      <c r="D82" s="52">
        <f>C82*1.2</f>
        <v>84110.399999999994</v>
      </c>
      <c r="E82" s="85">
        <v>332</v>
      </c>
      <c r="F82" s="21" t="s">
        <v>100</v>
      </c>
    </row>
    <row r="83" spans="1:6" ht="12.75" customHeight="1" x14ac:dyDescent="0.2">
      <c r="A83" s="32"/>
      <c r="B83" s="43"/>
      <c r="C83" s="124"/>
      <c r="D83" s="13"/>
      <c r="E83" s="85"/>
      <c r="F83" s="21"/>
    </row>
    <row r="84" spans="1:6" ht="12.75" customHeight="1" x14ac:dyDescent="0.2">
      <c r="A84" s="32" t="s">
        <v>310</v>
      </c>
      <c r="B84" s="43" t="s">
        <v>313</v>
      </c>
      <c r="C84" s="124">
        <v>42008</v>
      </c>
      <c r="D84" s="52">
        <f>C84*1.2</f>
        <v>50409.599999999999</v>
      </c>
      <c r="E84" s="85"/>
      <c r="F84" s="21"/>
    </row>
    <row r="85" spans="1:6" ht="12.75" customHeight="1" x14ac:dyDescent="0.2">
      <c r="A85" s="32" t="s">
        <v>311</v>
      </c>
      <c r="B85" s="43" t="s">
        <v>313</v>
      </c>
      <c r="C85" s="124">
        <v>45312</v>
      </c>
      <c r="D85" s="52">
        <f>C85*1.2</f>
        <v>54374.400000000001</v>
      </c>
      <c r="E85" s="85"/>
      <c r="F85" s="21"/>
    </row>
    <row r="86" spans="1:6" ht="12.75" customHeight="1" x14ac:dyDescent="0.2">
      <c r="A86" s="32" t="s">
        <v>312</v>
      </c>
      <c r="B86" s="43" t="s">
        <v>313</v>
      </c>
      <c r="C86" s="124">
        <v>62304</v>
      </c>
      <c r="D86" s="52">
        <f>C86*1.2</f>
        <v>74764.800000000003</v>
      </c>
      <c r="E86" s="85">
        <v>270</v>
      </c>
      <c r="F86" s="21" t="s">
        <v>101</v>
      </c>
    </row>
    <row r="87" spans="1:6" ht="12.75" customHeight="1" x14ac:dyDescent="0.2">
      <c r="A87" s="32"/>
      <c r="B87" s="43"/>
      <c r="C87" s="124"/>
      <c r="D87" s="72"/>
      <c r="E87" s="85"/>
      <c r="F87" s="21"/>
    </row>
    <row r="88" spans="1:6" ht="12.75" customHeight="1" x14ac:dyDescent="0.2">
      <c r="A88" s="32" t="s">
        <v>314</v>
      </c>
      <c r="B88" s="43" t="s">
        <v>317</v>
      </c>
      <c r="C88" s="124">
        <v>20237</v>
      </c>
      <c r="D88" s="54">
        <f>C88*1.2</f>
        <v>24284.399999999998</v>
      </c>
      <c r="E88" s="85"/>
      <c r="F88" s="21"/>
    </row>
    <row r="89" spans="1:6" ht="12.75" customHeight="1" x14ac:dyDescent="0.2">
      <c r="A89" s="32" t="s">
        <v>315</v>
      </c>
      <c r="B89" s="43" t="s">
        <v>317</v>
      </c>
      <c r="C89" s="124">
        <v>23128</v>
      </c>
      <c r="D89" s="52">
        <f>C89*1.2</f>
        <v>27753.599999999999</v>
      </c>
      <c r="E89" s="85"/>
      <c r="F89" s="21"/>
    </row>
    <row r="90" spans="1:6" x14ac:dyDescent="0.2">
      <c r="A90" s="32" t="s">
        <v>316</v>
      </c>
      <c r="B90" s="43" t="s">
        <v>317</v>
      </c>
      <c r="C90" s="124">
        <v>61183</v>
      </c>
      <c r="D90" s="52">
        <f>C90*1.2</f>
        <v>73419.599999999991</v>
      </c>
      <c r="E90" s="85">
        <v>250</v>
      </c>
      <c r="F90" s="21" t="s">
        <v>102</v>
      </c>
    </row>
    <row r="91" spans="1:6" x14ac:dyDescent="0.2">
      <c r="A91" s="32"/>
      <c r="B91" s="43"/>
      <c r="C91" s="124"/>
      <c r="D91" s="44"/>
      <c r="E91" s="85"/>
      <c r="F91" s="21"/>
    </row>
    <row r="92" spans="1:6" x14ac:dyDescent="0.2">
      <c r="A92" s="32" t="s">
        <v>318</v>
      </c>
      <c r="B92" s="43" t="s">
        <v>321</v>
      </c>
      <c r="C92" s="124">
        <v>20237</v>
      </c>
      <c r="D92" s="54">
        <f>C92*1.2</f>
        <v>24284.399999999998</v>
      </c>
      <c r="E92" s="85"/>
      <c r="F92" s="21"/>
    </row>
    <row r="93" spans="1:6" x14ac:dyDescent="0.2">
      <c r="A93" s="32" t="s">
        <v>319</v>
      </c>
      <c r="B93" s="43" t="s">
        <v>321</v>
      </c>
      <c r="C93" s="124">
        <v>23128</v>
      </c>
      <c r="D93" s="52">
        <f>C93*1.2</f>
        <v>27753.599999999999</v>
      </c>
      <c r="E93" s="85"/>
      <c r="F93" s="21"/>
    </row>
    <row r="94" spans="1:6" x14ac:dyDescent="0.2">
      <c r="A94" s="32" t="s">
        <v>320</v>
      </c>
      <c r="B94" s="43" t="s">
        <v>321</v>
      </c>
      <c r="C94" s="124">
        <v>52746</v>
      </c>
      <c r="D94" s="52">
        <f>C94*1.2</f>
        <v>63295.199999999997</v>
      </c>
      <c r="E94" s="85">
        <v>210</v>
      </c>
      <c r="F94" s="21" t="s">
        <v>103</v>
      </c>
    </row>
    <row r="95" spans="1:6" x14ac:dyDescent="0.2">
      <c r="A95" s="32"/>
      <c r="B95" s="43"/>
      <c r="C95" s="124"/>
      <c r="D95" s="44"/>
      <c r="E95" s="85"/>
      <c r="F95" s="21"/>
    </row>
    <row r="96" spans="1:6" x14ac:dyDescent="0.2">
      <c r="A96" s="32" t="s">
        <v>322</v>
      </c>
      <c r="B96" s="43" t="s">
        <v>325</v>
      </c>
      <c r="C96" s="124">
        <v>21417</v>
      </c>
      <c r="D96" s="52">
        <f>C96*1.2</f>
        <v>25700.399999999998</v>
      </c>
      <c r="E96" s="85"/>
      <c r="F96" s="21"/>
    </row>
    <row r="97" spans="1:6" x14ac:dyDescent="0.2">
      <c r="A97" s="32" t="s">
        <v>323</v>
      </c>
      <c r="B97" s="43" t="s">
        <v>325</v>
      </c>
      <c r="C97" s="124">
        <v>23128</v>
      </c>
      <c r="D97" s="52">
        <f>C97*1.2</f>
        <v>27753.599999999999</v>
      </c>
      <c r="E97" s="85"/>
      <c r="F97" s="21"/>
    </row>
    <row r="98" spans="1:6" x14ac:dyDescent="0.2">
      <c r="A98" s="32" t="s">
        <v>324</v>
      </c>
      <c r="B98" s="43" t="s">
        <v>325</v>
      </c>
      <c r="C98" s="124">
        <v>46905</v>
      </c>
      <c r="D98" s="52">
        <f>C98*1.2</f>
        <v>56286</v>
      </c>
      <c r="E98" s="85">
        <v>185</v>
      </c>
      <c r="F98" s="21" t="s">
        <v>104</v>
      </c>
    </row>
    <row r="99" spans="1:6" x14ac:dyDescent="0.2">
      <c r="A99" s="32"/>
      <c r="B99" s="43"/>
      <c r="C99" s="124"/>
      <c r="D99" s="44"/>
      <c r="E99" s="85"/>
      <c r="F99" s="21"/>
    </row>
    <row r="100" spans="1:6" x14ac:dyDescent="0.2">
      <c r="A100" s="32" t="s">
        <v>326</v>
      </c>
      <c r="B100" s="43" t="s">
        <v>329</v>
      </c>
      <c r="C100" s="124">
        <v>53277</v>
      </c>
      <c r="D100" s="52">
        <f>C100*1.2</f>
        <v>63932.399999999994</v>
      </c>
      <c r="E100" s="85"/>
      <c r="F100" s="21"/>
    </row>
    <row r="101" spans="1:6" x14ac:dyDescent="0.2">
      <c r="A101" s="32" t="s">
        <v>327</v>
      </c>
      <c r="B101" s="43" t="s">
        <v>329</v>
      </c>
      <c r="C101" s="124">
        <v>57407</v>
      </c>
      <c r="D101" s="52">
        <f>C101*1.2</f>
        <v>68888.399999999994</v>
      </c>
      <c r="E101" s="85"/>
      <c r="F101" s="21"/>
    </row>
    <row r="102" spans="1:6" x14ac:dyDescent="0.2">
      <c r="A102" s="32" t="s">
        <v>328</v>
      </c>
      <c r="B102" s="43" t="s">
        <v>329</v>
      </c>
      <c r="C102" s="124">
        <v>82128</v>
      </c>
      <c r="D102" s="52">
        <f>C102*1.2</f>
        <v>98553.599999999991</v>
      </c>
      <c r="E102" s="85">
        <v>580</v>
      </c>
      <c r="F102" s="21" t="s">
        <v>105</v>
      </c>
    </row>
    <row r="103" spans="1:6" x14ac:dyDescent="0.2">
      <c r="A103" s="32"/>
      <c r="B103" s="43"/>
      <c r="C103" s="124"/>
      <c r="D103" s="71"/>
      <c r="E103" s="85"/>
      <c r="F103" s="21"/>
    </row>
    <row r="104" spans="1:6" x14ac:dyDescent="0.2">
      <c r="A104" s="32" t="s">
        <v>330</v>
      </c>
      <c r="B104" s="43" t="s">
        <v>334</v>
      </c>
      <c r="C104" s="124">
        <v>49383</v>
      </c>
      <c r="D104" s="52">
        <f>C104*1.2</f>
        <v>59259.6</v>
      </c>
      <c r="E104" s="85"/>
      <c r="F104" s="21"/>
    </row>
    <row r="105" spans="1:6" x14ac:dyDescent="0.2">
      <c r="A105" s="32" t="s">
        <v>331</v>
      </c>
      <c r="B105" s="43" t="s">
        <v>334</v>
      </c>
      <c r="C105" s="124">
        <v>53336</v>
      </c>
      <c r="D105" s="52">
        <f>C105*1.2</f>
        <v>64003.199999999997</v>
      </c>
      <c r="E105" s="85"/>
      <c r="F105" s="21"/>
    </row>
    <row r="106" spans="1:6" x14ac:dyDescent="0.2">
      <c r="A106" s="32" t="s">
        <v>332</v>
      </c>
      <c r="B106" s="43" t="s">
        <v>334</v>
      </c>
      <c r="C106" s="124">
        <v>94046</v>
      </c>
      <c r="D106" s="52">
        <f>C106*1.2</f>
        <v>112855.2</v>
      </c>
      <c r="E106" s="85"/>
      <c r="F106" s="21"/>
    </row>
    <row r="107" spans="1:6" x14ac:dyDescent="0.2">
      <c r="A107" s="32" t="s">
        <v>333</v>
      </c>
      <c r="B107" s="43" t="s">
        <v>334</v>
      </c>
      <c r="C107" s="124">
        <v>97409</v>
      </c>
      <c r="D107" s="52">
        <f>C107*1.2</f>
        <v>116890.8</v>
      </c>
      <c r="E107" s="85">
        <v>570</v>
      </c>
      <c r="F107" s="21" t="s">
        <v>106</v>
      </c>
    </row>
    <row r="108" spans="1:6" x14ac:dyDescent="0.2">
      <c r="A108" s="32"/>
      <c r="B108" s="43"/>
      <c r="C108" s="124"/>
      <c r="D108" s="71"/>
      <c r="E108" s="85"/>
      <c r="F108" s="21"/>
    </row>
    <row r="109" spans="1:6" x14ac:dyDescent="0.2">
      <c r="A109" s="32" t="s">
        <v>335</v>
      </c>
      <c r="B109" s="43" t="s">
        <v>337</v>
      </c>
      <c r="C109" s="124">
        <v>49383</v>
      </c>
      <c r="D109" s="52">
        <f>C109*1.2</f>
        <v>59259.6</v>
      </c>
      <c r="E109" s="85"/>
      <c r="F109" s="21"/>
    </row>
    <row r="110" spans="1:6" x14ac:dyDescent="0.2">
      <c r="A110" s="32" t="s">
        <v>336</v>
      </c>
      <c r="B110" s="43" t="s">
        <v>337</v>
      </c>
      <c r="C110" s="124">
        <v>53336</v>
      </c>
      <c r="D110" s="52">
        <f>C110*1.2</f>
        <v>64003.199999999997</v>
      </c>
      <c r="E110" s="85"/>
      <c r="F110" s="21"/>
    </row>
    <row r="111" spans="1:6" x14ac:dyDescent="0.2">
      <c r="A111" s="32" t="s">
        <v>338</v>
      </c>
      <c r="B111" s="43" t="s">
        <v>337</v>
      </c>
      <c r="C111" s="124">
        <v>94046</v>
      </c>
      <c r="D111" s="52">
        <f>C111*1.2</f>
        <v>112855.2</v>
      </c>
      <c r="E111" s="85">
        <v>570</v>
      </c>
      <c r="F111" s="21" t="s">
        <v>106</v>
      </c>
    </row>
    <row r="112" spans="1:6" x14ac:dyDescent="0.2">
      <c r="A112" s="32"/>
      <c r="B112" s="43"/>
      <c r="C112" s="124"/>
      <c r="D112" s="71"/>
      <c r="E112" s="85"/>
      <c r="F112" s="21"/>
    </row>
    <row r="113" spans="1:6" x14ac:dyDescent="0.2">
      <c r="A113" s="32" t="s">
        <v>339</v>
      </c>
      <c r="B113" s="43" t="s">
        <v>342</v>
      </c>
      <c r="C113" s="124">
        <v>49383</v>
      </c>
      <c r="D113" s="52">
        <f>C113*1.2</f>
        <v>59259.6</v>
      </c>
      <c r="E113" s="85"/>
      <c r="F113" s="21"/>
    </row>
    <row r="114" spans="1:6" x14ac:dyDescent="0.2">
      <c r="A114" s="32" t="s">
        <v>340</v>
      </c>
      <c r="B114" s="43" t="s">
        <v>342</v>
      </c>
      <c r="C114" s="124">
        <v>53336</v>
      </c>
      <c r="D114" s="52">
        <f>C114*1.2</f>
        <v>64003.199999999997</v>
      </c>
      <c r="E114" s="85"/>
      <c r="F114" s="21"/>
    </row>
    <row r="115" spans="1:6" x14ac:dyDescent="0.2">
      <c r="A115" s="32" t="s">
        <v>341</v>
      </c>
      <c r="B115" s="43" t="s">
        <v>342</v>
      </c>
      <c r="C115" s="124">
        <v>85373</v>
      </c>
      <c r="D115" s="52">
        <f>C115*1.2</f>
        <v>102447.59999999999</v>
      </c>
      <c r="E115" s="85">
        <v>570</v>
      </c>
      <c r="F115" s="21" t="s">
        <v>106</v>
      </c>
    </row>
    <row r="116" spans="1:6" x14ac:dyDescent="0.2">
      <c r="A116" s="32"/>
      <c r="B116" s="43"/>
      <c r="C116" s="124"/>
      <c r="D116" s="71"/>
      <c r="E116" s="85"/>
      <c r="F116" s="21"/>
    </row>
    <row r="117" spans="1:6" x14ac:dyDescent="0.2">
      <c r="A117" s="32" t="s">
        <v>343</v>
      </c>
      <c r="B117" s="43" t="s">
        <v>347</v>
      </c>
      <c r="C117" s="124">
        <v>53277</v>
      </c>
      <c r="D117" s="52">
        <f>C117*1.2</f>
        <v>63932.399999999994</v>
      </c>
      <c r="E117" s="85"/>
      <c r="F117" s="21"/>
    </row>
    <row r="118" spans="1:6" x14ac:dyDescent="0.2">
      <c r="A118" s="32" t="s">
        <v>344</v>
      </c>
      <c r="B118" s="43" t="s">
        <v>347</v>
      </c>
      <c r="C118" s="124">
        <v>57407</v>
      </c>
      <c r="D118" s="52">
        <f>C118*1.2</f>
        <v>68888.399999999994</v>
      </c>
      <c r="E118" s="85"/>
      <c r="F118" s="21"/>
    </row>
    <row r="119" spans="1:6" x14ac:dyDescent="0.2">
      <c r="A119" s="32" t="s">
        <v>345</v>
      </c>
      <c r="B119" s="43" t="s">
        <v>347</v>
      </c>
      <c r="C119" s="124">
        <v>98117</v>
      </c>
      <c r="D119" s="52">
        <f>C119*1.2</f>
        <v>117740.4</v>
      </c>
      <c r="E119" s="85">
        <v>640</v>
      </c>
      <c r="F119" s="21" t="s">
        <v>108</v>
      </c>
    </row>
    <row r="120" spans="1:6" x14ac:dyDescent="0.2">
      <c r="A120" s="32" t="s">
        <v>346</v>
      </c>
      <c r="B120" s="43" t="s">
        <v>347</v>
      </c>
      <c r="C120" s="124">
        <v>101598</v>
      </c>
      <c r="D120" s="52">
        <f>C120*12</f>
        <v>1219176</v>
      </c>
      <c r="E120" s="85">
        <v>725</v>
      </c>
      <c r="F120" s="21" t="s">
        <v>107</v>
      </c>
    </row>
    <row r="121" spans="1:6" x14ac:dyDescent="0.2">
      <c r="A121" s="32"/>
      <c r="B121" s="43"/>
      <c r="C121" s="124"/>
      <c r="D121" s="71"/>
      <c r="E121" s="85"/>
      <c r="F121" s="21"/>
    </row>
    <row r="122" spans="1:6" x14ac:dyDescent="0.2">
      <c r="A122" s="32" t="s">
        <v>348</v>
      </c>
      <c r="B122" s="43" t="s">
        <v>351</v>
      </c>
      <c r="C122" s="124">
        <v>53277</v>
      </c>
      <c r="D122" s="52">
        <f>C122*1.2</f>
        <v>63932.399999999994</v>
      </c>
      <c r="E122" s="85"/>
      <c r="F122" s="21"/>
    </row>
    <row r="123" spans="1:6" x14ac:dyDescent="0.2">
      <c r="A123" s="32" t="s">
        <v>349</v>
      </c>
      <c r="B123" s="43" t="s">
        <v>351</v>
      </c>
      <c r="C123" s="124">
        <v>57407</v>
      </c>
      <c r="D123" s="52">
        <f>C123*102</f>
        <v>5855514</v>
      </c>
      <c r="E123" s="85"/>
      <c r="F123" s="21"/>
    </row>
    <row r="124" spans="1:6" x14ac:dyDescent="0.2">
      <c r="A124" s="32" t="s">
        <v>350</v>
      </c>
      <c r="B124" s="43" t="s">
        <v>351</v>
      </c>
      <c r="C124" s="124">
        <v>98117</v>
      </c>
      <c r="D124" s="52">
        <f>C124*1.2</f>
        <v>117740.4</v>
      </c>
      <c r="E124" s="85">
        <v>640</v>
      </c>
      <c r="F124" s="21" t="s">
        <v>108</v>
      </c>
    </row>
    <row r="125" spans="1:6" x14ac:dyDescent="0.2">
      <c r="A125" s="32"/>
      <c r="B125" s="43"/>
      <c r="C125" s="124"/>
      <c r="D125" s="71"/>
      <c r="E125" s="85"/>
      <c r="F125" s="21"/>
    </row>
    <row r="126" spans="1:6" x14ac:dyDescent="0.2">
      <c r="A126" s="32" t="s">
        <v>352</v>
      </c>
      <c r="B126" s="43" t="s">
        <v>355</v>
      </c>
      <c r="C126" s="124">
        <v>53277</v>
      </c>
      <c r="D126" s="52">
        <f>C126*1.2</f>
        <v>63932.399999999994</v>
      </c>
      <c r="E126" s="85"/>
      <c r="F126" s="21"/>
    </row>
    <row r="127" spans="1:6" x14ac:dyDescent="0.2">
      <c r="A127" s="32" t="s">
        <v>353</v>
      </c>
      <c r="B127" s="43" t="s">
        <v>355</v>
      </c>
      <c r="C127" s="124">
        <v>57407</v>
      </c>
      <c r="D127" s="52">
        <f>C127*1.2</f>
        <v>68888.399999999994</v>
      </c>
      <c r="E127" s="85"/>
      <c r="F127" s="21"/>
    </row>
    <row r="128" spans="1:6" x14ac:dyDescent="0.2">
      <c r="A128" s="32" t="s">
        <v>354</v>
      </c>
      <c r="B128" s="43" t="s">
        <v>355</v>
      </c>
      <c r="C128" s="124">
        <v>89975</v>
      </c>
      <c r="D128" s="52">
        <f>C128*1.2</f>
        <v>107970</v>
      </c>
      <c r="E128" s="85">
        <v>620</v>
      </c>
      <c r="F128" s="21" t="s">
        <v>109</v>
      </c>
    </row>
    <row r="129" spans="1:6" x14ac:dyDescent="0.2">
      <c r="A129" s="32"/>
      <c r="B129" s="43"/>
      <c r="C129" s="124"/>
      <c r="D129" s="71"/>
      <c r="E129" s="85"/>
      <c r="F129" s="21"/>
    </row>
    <row r="130" spans="1:6" x14ac:dyDescent="0.2">
      <c r="A130" s="32" t="s">
        <v>356</v>
      </c>
      <c r="B130" s="43" t="s">
        <v>359</v>
      </c>
      <c r="C130" s="124">
        <v>114932</v>
      </c>
      <c r="D130" s="54">
        <f>C130*1.2</f>
        <v>137918.39999999999</v>
      </c>
      <c r="E130" s="85"/>
      <c r="F130" s="21"/>
    </row>
    <row r="131" spans="1:6" x14ac:dyDescent="0.2">
      <c r="A131" s="32" t="s">
        <v>357</v>
      </c>
      <c r="B131" s="43" t="s">
        <v>359</v>
      </c>
      <c r="C131" s="124">
        <v>124726</v>
      </c>
      <c r="D131" s="52">
        <f>C131*1.2</f>
        <v>149671.19999999998</v>
      </c>
      <c r="E131" s="85"/>
      <c r="F131" s="21"/>
    </row>
    <row r="132" spans="1:6" x14ac:dyDescent="0.2">
      <c r="A132" s="32" t="s">
        <v>358</v>
      </c>
      <c r="B132" s="43" t="s">
        <v>359</v>
      </c>
      <c r="C132" s="124">
        <v>240071</v>
      </c>
      <c r="D132" s="52">
        <f>C132*1.2</f>
        <v>288085.2</v>
      </c>
      <c r="E132" s="85">
        <v>1324</v>
      </c>
      <c r="F132" s="21" t="s">
        <v>110</v>
      </c>
    </row>
    <row r="133" spans="1:6" x14ac:dyDescent="0.2">
      <c r="A133" s="32"/>
      <c r="B133" s="43"/>
      <c r="C133" s="125"/>
      <c r="D133" s="44"/>
      <c r="E133" s="85"/>
      <c r="F133" s="21"/>
    </row>
    <row r="134" spans="1:6" x14ac:dyDescent="0.2">
      <c r="A134" s="32" t="s">
        <v>364</v>
      </c>
      <c r="B134" s="43" t="s">
        <v>378</v>
      </c>
      <c r="C134" s="124">
        <v>114932</v>
      </c>
      <c r="D134" s="53">
        <f>C134*1.2</f>
        <v>137918.39999999999</v>
      </c>
      <c r="E134" s="85"/>
      <c r="F134" s="21"/>
    </row>
    <row r="135" spans="1:6" x14ac:dyDescent="0.2">
      <c r="A135" s="32" t="s">
        <v>365</v>
      </c>
      <c r="B135" s="43" t="s">
        <v>378</v>
      </c>
      <c r="C135" s="124">
        <v>124726</v>
      </c>
      <c r="D135" s="53">
        <f>C135*1.2</f>
        <v>149671.19999999998</v>
      </c>
      <c r="E135" s="85"/>
      <c r="F135" s="21"/>
    </row>
    <row r="136" spans="1:6" x14ac:dyDescent="0.2">
      <c r="A136" s="32" t="s">
        <v>366</v>
      </c>
      <c r="B136" s="43" t="s">
        <v>378</v>
      </c>
      <c r="C136" s="124">
        <v>214465</v>
      </c>
      <c r="D136" s="53">
        <f>C136*1.2</f>
        <v>257358</v>
      </c>
      <c r="E136" s="85"/>
      <c r="F136" s="21"/>
    </row>
    <row r="137" spans="1:6" x14ac:dyDescent="0.2">
      <c r="A137" s="32"/>
      <c r="B137" s="43"/>
      <c r="C137" s="124"/>
      <c r="D137" s="44"/>
      <c r="E137" s="85"/>
      <c r="F137" s="21"/>
    </row>
    <row r="138" spans="1:6" x14ac:dyDescent="0.2">
      <c r="A138" s="32" t="s">
        <v>367</v>
      </c>
      <c r="B138" s="43" t="s">
        <v>379</v>
      </c>
      <c r="C138" s="124">
        <v>114932</v>
      </c>
      <c r="D138" s="53">
        <f>C138*1.2</f>
        <v>137918.39999999999</v>
      </c>
      <c r="E138" s="85"/>
      <c r="F138" s="21"/>
    </row>
    <row r="139" spans="1:6" x14ac:dyDescent="0.2">
      <c r="A139" s="32" t="s">
        <v>368</v>
      </c>
      <c r="B139" s="43" t="s">
        <v>379</v>
      </c>
      <c r="C139" s="124">
        <v>124726</v>
      </c>
      <c r="D139" s="53">
        <f>C139*1.2</f>
        <v>149671.19999999998</v>
      </c>
      <c r="E139" s="85"/>
      <c r="F139" s="21"/>
    </row>
    <row r="140" spans="1:6" x14ac:dyDescent="0.2">
      <c r="A140" s="32" t="s">
        <v>369</v>
      </c>
      <c r="B140" s="43" t="s">
        <v>379</v>
      </c>
      <c r="C140" s="124">
        <v>203255</v>
      </c>
      <c r="D140" s="53">
        <f>C140*1.2</f>
        <v>243906</v>
      </c>
      <c r="E140" s="85"/>
      <c r="F140" s="21"/>
    </row>
    <row r="141" spans="1:6" x14ac:dyDescent="0.2">
      <c r="A141" s="32"/>
      <c r="B141" s="43"/>
      <c r="C141" s="124"/>
      <c r="D141" s="44"/>
      <c r="E141" s="85"/>
      <c r="F141" s="21"/>
    </row>
    <row r="142" spans="1:6" x14ac:dyDescent="0.2">
      <c r="A142" s="32" t="s">
        <v>360</v>
      </c>
      <c r="B142" s="43" t="s">
        <v>363</v>
      </c>
      <c r="C142" s="124">
        <v>209627</v>
      </c>
      <c r="D142" s="54">
        <f>C142*1.2</f>
        <v>251552.4</v>
      </c>
      <c r="E142" s="85"/>
      <c r="F142" s="21"/>
    </row>
    <row r="143" spans="1:6" x14ac:dyDescent="0.2">
      <c r="A143" s="32" t="s">
        <v>361</v>
      </c>
      <c r="B143" s="43" t="s">
        <v>363</v>
      </c>
      <c r="C143" s="124">
        <v>216589</v>
      </c>
      <c r="D143" s="52">
        <f>C143*1.2</f>
        <v>259906.8</v>
      </c>
      <c r="E143" s="85"/>
      <c r="F143" s="21"/>
    </row>
    <row r="144" spans="1:6" x14ac:dyDescent="0.2">
      <c r="A144" s="31" t="s">
        <v>362</v>
      </c>
      <c r="B144" s="43" t="s">
        <v>363</v>
      </c>
      <c r="C144" s="124">
        <v>489936</v>
      </c>
      <c r="D144" s="52">
        <f>C144*1.2</f>
        <v>587923.19999999995</v>
      </c>
      <c r="E144" s="87"/>
      <c r="F144" s="3"/>
    </row>
    <row r="145" spans="1:4" x14ac:dyDescent="0.2">
      <c r="B145" s="43"/>
      <c r="C145" s="126"/>
      <c r="D145" s="9"/>
    </row>
    <row r="146" spans="1:4" x14ac:dyDescent="0.2">
      <c r="A146" s="32" t="s">
        <v>370</v>
      </c>
      <c r="B146" s="43" t="s">
        <v>376</v>
      </c>
      <c r="C146" s="126">
        <v>209627</v>
      </c>
      <c r="D146" s="53">
        <f>C146*1.2</f>
        <v>251552.4</v>
      </c>
    </row>
    <row r="147" spans="1:4" x14ac:dyDescent="0.2">
      <c r="A147" s="32" t="s">
        <v>371</v>
      </c>
      <c r="B147" s="43" t="s">
        <v>376</v>
      </c>
      <c r="C147" s="126">
        <v>216589</v>
      </c>
      <c r="D147" s="53">
        <f>C147*1.2</f>
        <v>259906.8</v>
      </c>
    </row>
    <row r="148" spans="1:4" x14ac:dyDescent="0.2">
      <c r="A148" s="31" t="s">
        <v>374</v>
      </c>
      <c r="B148" s="43" t="s">
        <v>376</v>
      </c>
      <c r="C148" s="126" t="s">
        <v>994</v>
      </c>
      <c r="D148" s="53"/>
    </row>
    <row r="149" spans="1:4" x14ac:dyDescent="0.2">
      <c r="C149" s="126"/>
    </row>
    <row r="150" spans="1:4" x14ac:dyDescent="0.2">
      <c r="A150" s="32" t="s">
        <v>372</v>
      </c>
      <c r="B150" s="43" t="s">
        <v>377</v>
      </c>
      <c r="C150" s="126">
        <v>209627</v>
      </c>
      <c r="D150" s="53">
        <f>C150*1.2</f>
        <v>251552.4</v>
      </c>
    </row>
    <row r="151" spans="1:4" x14ac:dyDescent="0.2">
      <c r="A151" s="32" t="s">
        <v>373</v>
      </c>
      <c r="B151" s="43" t="s">
        <v>377</v>
      </c>
      <c r="C151" s="126">
        <v>216589</v>
      </c>
      <c r="D151" s="53">
        <f>C151*1.2</f>
        <v>259906.8</v>
      </c>
    </row>
    <row r="152" spans="1:4" x14ac:dyDescent="0.2">
      <c r="A152" s="31" t="s">
        <v>375</v>
      </c>
      <c r="B152" s="43" t="s">
        <v>377</v>
      </c>
      <c r="C152" s="126" t="s">
        <v>994</v>
      </c>
      <c r="D152" s="53"/>
    </row>
    <row r="153" spans="1:4" x14ac:dyDescent="0.2">
      <c r="A153" t="s">
        <v>220</v>
      </c>
      <c r="C153" s="74"/>
    </row>
  </sheetData>
  <mergeCells count="3">
    <mergeCell ref="A9:A10"/>
    <mergeCell ref="A7:F7"/>
    <mergeCell ref="D9:D1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30" zoomScaleNormal="130" workbookViewId="0">
      <selection activeCell="A8" sqref="A8"/>
    </sheetView>
  </sheetViews>
  <sheetFormatPr defaultRowHeight="12.75" x14ac:dyDescent="0.2"/>
  <cols>
    <col min="1" max="1" width="33" customWidth="1"/>
    <col min="2" max="2" width="29.85546875" bestFit="1" customWidth="1"/>
    <col min="3" max="3" width="10.85546875" customWidth="1"/>
    <col min="4" max="4" width="14.140625" customWidth="1"/>
    <col min="5" max="5" width="9.140625" style="90"/>
    <col min="6" max="6" width="12.42578125" bestFit="1" customWidth="1"/>
  </cols>
  <sheetData>
    <row r="1" spans="1:13" ht="20.25" x14ac:dyDescent="0.3">
      <c r="A1" s="1" t="s">
        <v>1045</v>
      </c>
      <c r="B1" s="1"/>
      <c r="C1" s="34"/>
      <c r="D1" s="39"/>
      <c r="E1" s="81"/>
      <c r="F1" s="4">
        <v>43474</v>
      </c>
    </row>
    <row r="2" spans="1:13" x14ac:dyDescent="0.2">
      <c r="A2" s="42"/>
      <c r="B2" s="42"/>
      <c r="C2" s="34"/>
      <c r="D2" s="3"/>
      <c r="E2" s="81"/>
      <c r="F2" s="4"/>
    </row>
    <row r="3" spans="1:13" ht="20.25" x14ac:dyDescent="0.3">
      <c r="A3" s="1"/>
      <c r="B3" s="1"/>
      <c r="C3" s="34"/>
      <c r="D3" s="3"/>
      <c r="E3" s="81"/>
      <c r="F3" s="4"/>
    </row>
    <row r="4" spans="1:13" ht="15.75" x14ac:dyDescent="0.25">
      <c r="A4" s="10" t="s">
        <v>6</v>
      </c>
      <c r="B4" s="10"/>
      <c r="C4" s="34"/>
      <c r="D4" s="3"/>
      <c r="E4" s="81"/>
      <c r="F4" s="4"/>
    </row>
    <row r="5" spans="1:13" x14ac:dyDescent="0.2">
      <c r="A5" s="2" t="s">
        <v>221</v>
      </c>
      <c r="B5" s="2"/>
      <c r="C5" s="34"/>
      <c r="D5" s="3"/>
      <c r="E5" s="81"/>
      <c r="F5" s="4"/>
    </row>
    <row r="6" spans="1:13" x14ac:dyDescent="0.2">
      <c r="A6" s="5"/>
      <c r="B6" s="5"/>
      <c r="C6" s="34"/>
      <c r="D6" s="3"/>
      <c r="E6" s="81"/>
      <c r="F6" s="4"/>
    </row>
    <row r="7" spans="1:13" ht="68.25" customHeight="1" x14ac:dyDescent="0.2">
      <c r="A7" s="134" t="s">
        <v>402</v>
      </c>
      <c r="B7" s="134"/>
      <c r="C7" s="135"/>
      <c r="D7" s="135"/>
      <c r="E7" s="135"/>
      <c r="F7" s="135"/>
    </row>
    <row r="8" spans="1:13" x14ac:dyDescent="0.2">
      <c r="A8" s="15"/>
      <c r="B8" s="15"/>
      <c r="C8" s="34"/>
      <c r="D8" s="3"/>
      <c r="E8" s="81"/>
      <c r="F8" s="13"/>
    </row>
    <row r="9" spans="1:13" x14ac:dyDescent="0.2">
      <c r="A9" s="130" t="s">
        <v>208</v>
      </c>
      <c r="B9" s="75" t="s">
        <v>380</v>
      </c>
      <c r="C9" s="65" t="s">
        <v>207</v>
      </c>
      <c r="D9" s="132" t="s">
        <v>986</v>
      </c>
      <c r="E9" s="82" t="s">
        <v>1</v>
      </c>
      <c r="F9" s="7" t="s">
        <v>16</v>
      </c>
    </row>
    <row r="10" spans="1:13" x14ac:dyDescent="0.2">
      <c r="A10" s="131"/>
      <c r="B10" s="70"/>
      <c r="C10" s="66" t="s">
        <v>982</v>
      </c>
      <c r="D10" s="133"/>
      <c r="E10" s="83" t="s">
        <v>2</v>
      </c>
      <c r="F10" s="8"/>
    </row>
    <row r="11" spans="1:13" x14ac:dyDescent="0.2">
      <c r="A11" t="s">
        <v>220</v>
      </c>
      <c r="B11" s="2"/>
      <c r="C11" s="123"/>
      <c r="E11" s="84"/>
    </row>
    <row r="12" spans="1:13" x14ac:dyDescent="0.2">
      <c r="A12" s="43" t="s">
        <v>389</v>
      </c>
      <c r="B12" s="43" t="s">
        <v>251</v>
      </c>
      <c r="C12" s="112">
        <v>48380</v>
      </c>
      <c r="D12" s="52">
        <f>C12*1.2</f>
        <v>58056</v>
      </c>
      <c r="E12" s="87"/>
      <c r="F12" s="21" t="s">
        <v>111</v>
      </c>
      <c r="K12" s="2"/>
      <c r="L12" s="2"/>
      <c r="M12" s="2"/>
    </row>
    <row r="13" spans="1:13" x14ac:dyDescent="0.2">
      <c r="A13" s="43"/>
      <c r="B13" s="43"/>
      <c r="C13" s="112"/>
      <c r="D13" s="43"/>
      <c r="E13" s="87"/>
      <c r="F13" s="21"/>
      <c r="K13" s="2"/>
      <c r="L13" s="2"/>
      <c r="M13" s="2"/>
    </row>
    <row r="14" spans="1:13" x14ac:dyDescent="0.2">
      <c r="A14" s="43" t="s">
        <v>390</v>
      </c>
      <c r="B14" s="43" t="s">
        <v>297</v>
      </c>
      <c r="C14" s="112">
        <v>53159</v>
      </c>
      <c r="D14" s="52">
        <f>C14*1.2</f>
        <v>63790.799999999996</v>
      </c>
      <c r="E14" s="87"/>
      <c r="F14" s="21"/>
      <c r="K14" s="2"/>
      <c r="L14" s="2"/>
      <c r="M14" s="2"/>
    </row>
    <row r="15" spans="1:13" x14ac:dyDescent="0.2">
      <c r="A15" s="43" t="s">
        <v>391</v>
      </c>
      <c r="B15" s="43" t="s">
        <v>297</v>
      </c>
      <c r="C15" s="112">
        <v>70151</v>
      </c>
      <c r="D15" s="52">
        <f>C15*1.2</f>
        <v>84181.2</v>
      </c>
      <c r="E15" s="85">
        <v>345</v>
      </c>
      <c r="F15" s="21" t="s">
        <v>112</v>
      </c>
      <c r="K15" s="2"/>
      <c r="L15" s="2"/>
      <c r="M15" s="2"/>
    </row>
    <row r="16" spans="1:13" x14ac:dyDescent="0.2">
      <c r="A16" s="43"/>
      <c r="B16" s="43"/>
      <c r="C16" s="112"/>
      <c r="D16" s="43"/>
      <c r="E16" s="87"/>
      <c r="F16" s="21"/>
      <c r="K16" s="2"/>
      <c r="L16" s="2"/>
      <c r="M16" s="2"/>
    </row>
    <row r="17" spans="1:13" x14ac:dyDescent="0.2">
      <c r="A17" s="43" t="s">
        <v>392</v>
      </c>
      <c r="B17" s="43" t="s">
        <v>394</v>
      </c>
      <c r="C17" s="112">
        <v>53159</v>
      </c>
      <c r="D17" s="52">
        <f>C17*1.2</f>
        <v>63790.799999999996</v>
      </c>
      <c r="E17" s="87"/>
      <c r="F17" s="21"/>
      <c r="K17" s="2"/>
      <c r="L17" s="2"/>
      <c r="M17" s="2"/>
    </row>
    <row r="18" spans="1:13" x14ac:dyDescent="0.2">
      <c r="A18" s="43" t="s">
        <v>393</v>
      </c>
      <c r="B18" s="43" t="s">
        <v>394</v>
      </c>
      <c r="C18" s="112">
        <v>69148</v>
      </c>
      <c r="D18" s="52">
        <f>C18*1.2</f>
        <v>82977.599999999991</v>
      </c>
      <c r="E18" s="85">
        <v>330</v>
      </c>
      <c r="F18" s="21" t="s">
        <v>113</v>
      </c>
      <c r="K18" s="2"/>
      <c r="L18" s="2"/>
      <c r="M18" s="2"/>
    </row>
    <row r="19" spans="1:13" x14ac:dyDescent="0.2">
      <c r="A19" s="43"/>
      <c r="B19" s="43"/>
      <c r="C19" s="112"/>
      <c r="D19" s="43"/>
      <c r="E19" s="87"/>
      <c r="F19" s="21"/>
      <c r="K19" s="2"/>
      <c r="L19" s="2"/>
      <c r="M19" s="2"/>
    </row>
    <row r="20" spans="1:13" x14ac:dyDescent="0.2">
      <c r="A20" s="43" t="s">
        <v>395</v>
      </c>
      <c r="B20" s="43" t="s">
        <v>334</v>
      </c>
      <c r="C20" s="112">
        <v>113457</v>
      </c>
      <c r="D20" s="52">
        <f>C20*1.2</f>
        <v>136148.4</v>
      </c>
      <c r="E20" s="87"/>
      <c r="F20" s="21"/>
      <c r="K20" s="2"/>
      <c r="L20" s="2"/>
      <c r="M20" s="2"/>
    </row>
    <row r="21" spans="1:13" x14ac:dyDescent="0.2">
      <c r="A21" s="43" t="s">
        <v>396</v>
      </c>
      <c r="B21" s="43" t="s">
        <v>334</v>
      </c>
      <c r="C21" s="112">
        <v>168681</v>
      </c>
      <c r="D21" s="52">
        <f>C21*1.2</f>
        <v>202417.19999999998</v>
      </c>
      <c r="E21" s="85">
        <v>880</v>
      </c>
      <c r="F21" s="21" t="s">
        <v>114</v>
      </c>
      <c r="K21" s="2"/>
      <c r="L21" s="2"/>
      <c r="M21" s="2"/>
    </row>
    <row r="22" spans="1:13" x14ac:dyDescent="0.2">
      <c r="A22" s="9"/>
      <c r="B22" s="43"/>
      <c r="C22" s="127"/>
      <c r="D22" s="9"/>
      <c r="K22" s="2"/>
      <c r="L22" s="2"/>
      <c r="M22" s="2"/>
    </row>
    <row r="23" spans="1:13" x14ac:dyDescent="0.2">
      <c r="A23" s="43" t="s">
        <v>397</v>
      </c>
      <c r="B23" s="43" t="s">
        <v>399</v>
      </c>
      <c r="C23" s="112">
        <v>113457</v>
      </c>
      <c r="D23" s="52">
        <f>C23*1.2</f>
        <v>136148.4</v>
      </c>
      <c r="L23" s="2"/>
      <c r="M23" s="2"/>
    </row>
    <row r="24" spans="1:13" x14ac:dyDescent="0.2">
      <c r="A24" s="43" t="s">
        <v>398</v>
      </c>
      <c r="B24" s="43" t="s">
        <v>399</v>
      </c>
      <c r="C24" s="112">
        <v>163666</v>
      </c>
      <c r="D24" s="52">
        <f>C24*1.2</f>
        <v>196399.19999999998</v>
      </c>
      <c r="E24" s="85">
        <v>810</v>
      </c>
      <c r="F24" s="21" t="s">
        <v>115</v>
      </c>
      <c r="L24" s="2"/>
      <c r="M24" s="2"/>
    </row>
    <row r="25" spans="1:13" x14ac:dyDescent="0.2">
      <c r="A25" s="76"/>
      <c r="B25" s="43"/>
      <c r="C25" s="127"/>
      <c r="D25" s="9"/>
      <c r="E25" s="85"/>
      <c r="F25" s="6"/>
      <c r="L25" s="2"/>
      <c r="M25" s="2"/>
    </row>
    <row r="26" spans="1:13" x14ac:dyDescent="0.2">
      <c r="A26" s="43" t="s">
        <v>400</v>
      </c>
      <c r="B26" s="43" t="s">
        <v>347</v>
      </c>
      <c r="C26" s="112">
        <v>124802.70000000001</v>
      </c>
      <c r="D26" s="52">
        <f>C26*1.2</f>
        <v>149763.24000000002</v>
      </c>
    </row>
    <row r="27" spans="1:13" x14ac:dyDescent="0.2">
      <c r="A27" s="43" t="s">
        <v>401</v>
      </c>
      <c r="B27" s="43" t="s">
        <v>347</v>
      </c>
      <c r="C27" s="112">
        <v>180026.7</v>
      </c>
      <c r="D27" s="52">
        <f>C27*1.2</f>
        <v>216032.04</v>
      </c>
    </row>
    <row r="28" spans="1:13" x14ac:dyDescent="0.2">
      <c r="A28" t="s">
        <v>220</v>
      </c>
    </row>
  </sheetData>
  <mergeCells count="3">
    <mergeCell ref="A7:F7"/>
    <mergeCell ref="A9:A10"/>
    <mergeCell ref="D9:D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="130" zoomScaleNormal="130" workbookViewId="0">
      <selection activeCell="D1" sqref="D1"/>
    </sheetView>
  </sheetViews>
  <sheetFormatPr defaultRowHeight="12.75" x14ac:dyDescent="0.2"/>
  <cols>
    <col min="1" max="1" width="44.28515625" customWidth="1"/>
    <col min="2" max="2" width="38.28515625" bestFit="1" customWidth="1"/>
    <col min="3" max="3" width="10.7109375" bestFit="1" customWidth="1"/>
    <col min="4" max="4" width="17.28515625" customWidth="1"/>
    <col min="5" max="5" width="9.140625" style="90"/>
    <col min="6" max="6" width="12.42578125" bestFit="1" customWidth="1"/>
  </cols>
  <sheetData>
    <row r="1" spans="1:13" ht="20.25" x14ac:dyDescent="0.3">
      <c r="A1" s="1" t="s">
        <v>1045</v>
      </c>
      <c r="B1" s="1"/>
      <c r="C1" s="34"/>
      <c r="D1" s="39"/>
      <c r="E1" s="81"/>
      <c r="F1" s="4">
        <v>43474</v>
      </c>
    </row>
    <row r="2" spans="1:13" x14ac:dyDescent="0.2">
      <c r="A2" s="42"/>
      <c r="B2" s="42"/>
      <c r="C2" s="34"/>
      <c r="D2" s="3"/>
      <c r="E2" s="81"/>
      <c r="F2" s="4"/>
    </row>
    <row r="3" spans="1:13" ht="20.25" x14ac:dyDescent="0.3">
      <c r="A3" s="1"/>
      <c r="B3" s="1"/>
      <c r="C3" s="34"/>
      <c r="D3" s="3"/>
      <c r="E3" s="81"/>
      <c r="F3" s="4"/>
    </row>
    <row r="4" spans="1:13" ht="15.75" x14ac:dyDescent="0.25">
      <c r="A4" s="69"/>
      <c r="B4" s="10"/>
      <c r="C4" s="34"/>
      <c r="D4" s="3"/>
      <c r="E4" s="81"/>
      <c r="F4" s="4"/>
    </row>
    <row r="5" spans="1:13" x14ac:dyDescent="0.2">
      <c r="A5" s="2"/>
      <c r="B5" s="2" t="s">
        <v>985</v>
      </c>
      <c r="C5" s="34"/>
      <c r="D5" s="3"/>
      <c r="E5" s="81"/>
      <c r="F5" s="4"/>
    </row>
    <row r="6" spans="1:13" x14ac:dyDescent="0.2">
      <c r="A6" s="5"/>
      <c r="B6" s="5"/>
      <c r="C6" s="34"/>
      <c r="D6" s="3"/>
      <c r="E6" s="81"/>
      <c r="F6" s="4"/>
    </row>
    <row r="7" spans="1:13" ht="55.5" customHeight="1" x14ac:dyDescent="0.2">
      <c r="A7" s="134" t="s">
        <v>984</v>
      </c>
      <c r="B7" s="134"/>
      <c r="C7" s="135"/>
      <c r="D7" s="135"/>
      <c r="E7" s="135"/>
      <c r="F7" s="135"/>
    </row>
    <row r="8" spans="1:13" x14ac:dyDescent="0.2">
      <c r="A8" s="15"/>
      <c r="B8" s="15"/>
      <c r="C8" s="34"/>
      <c r="D8" s="3"/>
      <c r="E8" s="81"/>
      <c r="F8" s="13"/>
      <c r="M8" s="103">
        <v>1.3</v>
      </c>
    </row>
    <row r="9" spans="1:13" x14ac:dyDescent="0.2">
      <c r="A9" s="130" t="s">
        <v>208</v>
      </c>
      <c r="B9" s="75" t="s">
        <v>380</v>
      </c>
      <c r="C9" s="65" t="s">
        <v>207</v>
      </c>
      <c r="D9" s="132" t="s">
        <v>983</v>
      </c>
      <c r="E9" s="82" t="s">
        <v>1</v>
      </c>
      <c r="F9" s="7" t="s">
        <v>16</v>
      </c>
    </row>
    <row r="10" spans="1:13" x14ac:dyDescent="0.2">
      <c r="A10" s="131"/>
      <c r="B10" s="70"/>
      <c r="C10" s="66" t="s">
        <v>982</v>
      </c>
      <c r="D10" s="133"/>
      <c r="E10" s="83" t="s">
        <v>2</v>
      </c>
      <c r="F10" s="8"/>
    </row>
    <row r="11" spans="1:13" x14ac:dyDescent="0.2">
      <c r="A11" t="s">
        <v>220</v>
      </c>
      <c r="B11" s="2"/>
      <c r="C11" s="73"/>
      <c r="E11" s="84"/>
    </row>
    <row r="12" spans="1:13" x14ac:dyDescent="0.2">
      <c r="A12" s="2" t="s">
        <v>405</v>
      </c>
      <c r="B12" s="43" t="s">
        <v>411</v>
      </c>
      <c r="C12" s="112">
        <v>27435</v>
      </c>
      <c r="D12" s="54">
        <f>C12*M8</f>
        <v>35665.5</v>
      </c>
    </row>
    <row r="13" spans="1:13" x14ac:dyDescent="0.2">
      <c r="A13" s="2" t="s">
        <v>406</v>
      </c>
      <c r="B13" s="43" t="s">
        <v>403</v>
      </c>
      <c r="C13" s="112">
        <v>34633</v>
      </c>
      <c r="D13" s="52">
        <f>C13*M8</f>
        <v>45022.9</v>
      </c>
      <c r="E13" s="85">
        <v>45</v>
      </c>
      <c r="F13" s="21" t="s">
        <v>163</v>
      </c>
    </row>
    <row r="14" spans="1:13" x14ac:dyDescent="0.2">
      <c r="A14" s="2" t="s">
        <v>407</v>
      </c>
      <c r="B14" s="43" t="s">
        <v>403</v>
      </c>
      <c r="C14" s="112">
        <v>35636</v>
      </c>
      <c r="D14" s="52">
        <f>C14*M8</f>
        <v>46326.8</v>
      </c>
      <c r="E14" s="85">
        <v>50</v>
      </c>
      <c r="F14" s="21" t="s">
        <v>164</v>
      </c>
    </row>
    <row r="15" spans="1:13" x14ac:dyDescent="0.2">
      <c r="A15" s="2" t="s">
        <v>409</v>
      </c>
      <c r="B15" s="43" t="s">
        <v>403</v>
      </c>
      <c r="C15" s="112">
        <v>37760</v>
      </c>
      <c r="D15" s="52">
        <f>C15*M8</f>
        <v>49088</v>
      </c>
      <c r="E15" s="85">
        <v>58</v>
      </c>
      <c r="F15" s="21" t="s">
        <v>165</v>
      </c>
    </row>
    <row r="16" spans="1:13" x14ac:dyDescent="0.2">
      <c r="A16" s="2" t="s">
        <v>408</v>
      </c>
      <c r="B16" s="43" t="s">
        <v>403</v>
      </c>
      <c r="C16" s="112">
        <v>40297</v>
      </c>
      <c r="D16" s="52">
        <f>C16*M8</f>
        <v>52386.1</v>
      </c>
      <c r="E16" s="85">
        <v>80</v>
      </c>
      <c r="F16" s="21" t="s">
        <v>166</v>
      </c>
    </row>
    <row r="17" spans="1:6" x14ac:dyDescent="0.2">
      <c r="A17" s="2"/>
      <c r="B17" s="43"/>
      <c r="C17" s="112"/>
      <c r="D17" s="12"/>
      <c r="E17" s="85"/>
      <c r="F17" s="21"/>
    </row>
    <row r="18" spans="1:6" x14ac:dyDescent="0.2">
      <c r="A18" s="32" t="s">
        <v>410</v>
      </c>
      <c r="B18" s="43" t="s">
        <v>413</v>
      </c>
      <c r="C18" s="112">
        <v>27789</v>
      </c>
      <c r="D18" s="54">
        <f>C18*M8</f>
        <v>36125.700000000004</v>
      </c>
      <c r="E18" s="85"/>
      <c r="F18" s="21"/>
    </row>
    <row r="19" spans="1:6" x14ac:dyDescent="0.2">
      <c r="A19" s="32" t="s">
        <v>415</v>
      </c>
      <c r="B19" s="43" t="s">
        <v>420</v>
      </c>
      <c r="C19" s="112">
        <v>38409</v>
      </c>
      <c r="D19" s="52">
        <f>C19*M8</f>
        <v>49931.700000000004</v>
      </c>
      <c r="E19" s="85">
        <v>69</v>
      </c>
      <c r="F19" s="21" t="s">
        <v>167</v>
      </c>
    </row>
    <row r="20" spans="1:6" x14ac:dyDescent="0.2">
      <c r="A20" s="32" t="s">
        <v>416</v>
      </c>
      <c r="B20" s="43" t="s">
        <v>404</v>
      </c>
      <c r="C20" s="112">
        <v>34987</v>
      </c>
      <c r="D20" s="52">
        <f>C20*M8</f>
        <v>45483.1</v>
      </c>
      <c r="E20" s="85">
        <v>47</v>
      </c>
      <c r="F20" s="21" t="s">
        <v>168</v>
      </c>
    </row>
    <row r="21" spans="1:6" x14ac:dyDescent="0.2">
      <c r="A21" s="32" t="s">
        <v>414</v>
      </c>
      <c r="B21" s="43" t="s">
        <v>404</v>
      </c>
      <c r="C21" s="112">
        <v>36049</v>
      </c>
      <c r="D21" s="52">
        <f>C21*M8</f>
        <v>46863.700000000004</v>
      </c>
      <c r="E21" s="85">
        <v>51</v>
      </c>
      <c r="F21" s="21" t="s">
        <v>169</v>
      </c>
    </row>
    <row r="22" spans="1:6" x14ac:dyDescent="0.2">
      <c r="A22" s="32" t="s">
        <v>418</v>
      </c>
      <c r="B22" s="43" t="s">
        <v>404</v>
      </c>
      <c r="C22" s="112">
        <v>40710</v>
      </c>
      <c r="D22" s="52">
        <f>C22*M8</f>
        <v>52923</v>
      </c>
      <c r="E22" s="85">
        <v>81</v>
      </c>
      <c r="F22" s="21" t="s">
        <v>170</v>
      </c>
    </row>
    <row r="23" spans="1:6" x14ac:dyDescent="0.2">
      <c r="A23" s="32" t="s">
        <v>417</v>
      </c>
      <c r="B23" s="43" t="s">
        <v>421</v>
      </c>
      <c r="C23" s="112">
        <v>38173</v>
      </c>
      <c r="D23" s="52">
        <f>C23*M8</f>
        <v>49624.9</v>
      </c>
      <c r="E23" s="85">
        <v>67</v>
      </c>
      <c r="F23" s="21" t="s">
        <v>171</v>
      </c>
    </row>
    <row r="24" spans="1:6" x14ac:dyDescent="0.2">
      <c r="A24" s="32" t="s">
        <v>419</v>
      </c>
      <c r="B24" s="43" t="s">
        <v>421</v>
      </c>
      <c r="C24" s="112">
        <v>44722</v>
      </c>
      <c r="D24" s="52">
        <f>C24*M8</f>
        <v>58138.6</v>
      </c>
      <c r="E24" s="85">
        <v>81</v>
      </c>
      <c r="F24" s="21" t="s">
        <v>172</v>
      </c>
    </row>
    <row r="25" spans="1:6" x14ac:dyDescent="0.2">
      <c r="A25" s="32"/>
      <c r="B25" s="43"/>
      <c r="C25" s="112"/>
      <c r="D25" s="64"/>
      <c r="E25" s="85"/>
      <c r="F25" s="21"/>
    </row>
    <row r="26" spans="1:6" x14ac:dyDescent="0.2">
      <c r="A26" s="32" t="s">
        <v>422</v>
      </c>
      <c r="B26" s="43" t="s">
        <v>413</v>
      </c>
      <c r="C26" s="112">
        <v>36816</v>
      </c>
      <c r="D26" s="54">
        <f>C26*M8</f>
        <v>47860.800000000003</v>
      </c>
      <c r="E26" s="85"/>
      <c r="F26" s="21"/>
    </row>
    <row r="27" spans="1:6" x14ac:dyDescent="0.2">
      <c r="A27" s="32" t="s">
        <v>423</v>
      </c>
      <c r="B27" s="43" t="s">
        <v>425</v>
      </c>
      <c r="C27" s="112">
        <v>50327</v>
      </c>
      <c r="D27" s="52">
        <f>C27*M8</f>
        <v>65425.100000000006</v>
      </c>
      <c r="E27" s="85">
        <v>81</v>
      </c>
      <c r="F27" s="21" t="s">
        <v>173</v>
      </c>
    </row>
    <row r="28" spans="1:6" x14ac:dyDescent="0.2">
      <c r="A28" s="32" t="s">
        <v>424</v>
      </c>
      <c r="B28" s="43" t="s">
        <v>425</v>
      </c>
      <c r="C28" s="112">
        <v>57348</v>
      </c>
      <c r="D28" s="52">
        <f>C28*M8</f>
        <v>74552.400000000009</v>
      </c>
      <c r="E28" s="85">
        <v>116</v>
      </c>
      <c r="F28" s="21" t="s">
        <v>174</v>
      </c>
    </row>
    <row r="29" spans="1:6" x14ac:dyDescent="0.2">
      <c r="A29" s="32"/>
      <c r="B29" s="43"/>
      <c r="C29" s="112"/>
      <c r="D29" s="64"/>
      <c r="E29" s="85"/>
      <c r="F29" s="21"/>
    </row>
    <row r="30" spans="1:6" x14ac:dyDescent="0.2">
      <c r="A30" s="32" t="s">
        <v>426</v>
      </c>
      <c r="B30" s="43" t="s">
        <v>412</v>
      </c>
      <c r="C30" s="112">
        <v>28320</v>
      </c>
      <c r="D30" s="54">
        <f>C30*M8</f>
        <v>36816</v>
      </c>
      <c r="E30" s="85"/>
      <c r="F30" s="21"/>
    </row>
    <row r="31" spans="1:6" x14ac:dyDescent="0.2">
      <c r="A31" s="32" t="s">
        <v>427</v>
      </c>
      <c r="B31" s="43" t="s">
        <v>430</v>
      </c>
      <c r="C31" s="112">
        <v>35518</v>
      </c>
      <c r="D31" s="52">
        <f>C31*M8</f>
        <v>46173.4</v>
      </c>
      <c r="E31" s="85">
        <v>49</v>
      </c>
      <c r="F31" s="21" t="s">
        <v>175</v>
      </c>
    </row>
    <row r="32" spans="1:6" x14ac:dyDescent="0.2">
      <c r="A32" s="32" t="s">
        <v>428</v>
      </c>
      <c r="B32" s="43" t="s">
        <v>430</v>
      </c>
      <c r="C32" s="112">
        <v>36580</v>
      </c>
      <c r="D32" s="52">
        <f>C32*M8</f>
        <v>47554</v>
      </c>
      <c r="E32" s="85">
        <v>55</v>
      </c>
      <c r="F32" s="21" t="s">
        <v>176</v>
      </c>
    </row>
    <row r="33" spans="1:6" x14ac:dyDescent="0.2">
      <c r="A33" s="32" t="s">
        <v>429</v>
      </c>
      <c r="B33" s="43" t="s">
        <v>430</v>
      </c>
      <c r="C33" s="112">
        <v>41241</v>
      </c>
      <c r="D33" s="52">
        <f>C33*M8</f>
        <v>53613.3</v>
      </c>
      <c r="E33" s="85">
        <v>83</v>
      </c>
      <c r="F33" s="21" t="s">
        <v>177</v>
      </c>
    </row>
    <row r="34" spans="1:6" x14ac:dyDescent="0.2">
      <c r="A34" s="56"/>
      <c r="B34" s="43"/>
      <c r="C34" s="112"/>
      <c r="D34" s="64"/>
      <c r="E34" s="85"/>
      <c r="F34" s="21"/>
    </row>
    <row r="35" spans="1:6" x14ac:dyDescent="0.2">
      <c r="A35" s="32" t="s">
        <v>431</v>
      </c>
      <c r="B35" s="43" t="s">
        <v>412</v>
      </c>
      <c r="C35" s="112">
        <v>38232</v>
      </c>
      <c r="D35" s="54">
        <f>C35*M8</f>
        <v>49701.599999999999</v>
      </c>
      <c r="E35" s="85"/>
      <c r="F35" s="21"/>
    </row>
    <row r="36" spans="1:6" x14ac:dyDescent="0.2">
      <c r="A36" s="32" t="s">
        <v>433</v>
      </c>
      <c r="B36" s="43" t="s">
        <v>436</v>
      </c>
      <c r="C36" s="112">
        <v>49796</v>
      </c>
      <c r="D36" s="52">
        <f>C36*M8</f>
        <v>64734.8</v>
      </c>
      <c r="E36" s="85">
        <v>70</v>
      </c>
      <c r="F36" s="21" t="s">
        <v>178</v>
      </c>
    </row>
    <row r="37" spans="1:6" x14ac:dyDescent="0.2">
      <c r="A37" s="32" t="s">
        <v>434</v>
      </c>
      <c r="B37" s="43" t="s">
        <v>436</v>
      </c>
      <c r="C37" s="112">
        <v>55342</v>
      </c>
      <c r="D37" s="52">
        <f>C37*M8</f>
        <v>71944.600000000006</v>
      </c>
      <c r="E37" s="85">
        <v>105</v>
      </c>
      <c r="F37" s="21" t="s">
        <v>179</v>
      </c>
    </row>
    <row r="38" spans="1:6" x14ac:dyDescent="0.2">
      <c r="A38" s="32" t="s">
        <v>432</v>
      </c>
      <c r="B38" s="43" t="s">
        <v>437</v>
      </c>
      <c r="C38" s="112">
        <v>55637</v>
      </c>
      <c r="D38" s="52">
        <f>C38*M8</f>
        <v>72328.100000000006</v>
      </c>
      <c r="E38" s="85">
        <v>98</v>
      </c>
      <c r="F38" s="21" t="s">
        <v>180</v>
      </c>
    </row>
    <row r="39" spans="1:6" x14ac:dyDescent="0.2">
      <c r="A39" s="32" t="s">
        <v>435</v>
      </c>
      <c r="B39" s="43" t="s">
        <v>437</v>
      </c>
      <c r="C39" s="112">
        <v>66847</v>
      </c>
      <c r="D39" s="52">
        <f>C39*M8</f>
        <v>86901.1</v>
      </c>
      <c r="E39" s="85">
        <v>179</v>
      </c>
      <c r="F39" s="21" t="s">
        <v>181</v>
      </c>
    </row>
    <row r="40" spans="1:6" x14ac:dyDescent="0.2">
      <c r="A40" s="32"/>
      <c r="B40" s="43"/>
      <c r="C40" s="112"/>
      <c r="D40" s="64"/>
      <c r="E40" s="85"/>
      <c r="F40" s="21"/>
    </row>
    <row r="41" spans="1:6" x14ac:dyDescent="0.2">
      <c r="A41" s="32" t="s">
        <v>438</v>
      </c>
      <c r="B41" s="43" t="s">
        <v>444</v>
      </c>
      <c r="C41" s="128">
        <v>54575</v>
      </c>
      <c r="D41" s="54">
        <f>C41*M8</f>
        <v>70947.5</v>
      </c>
      <c r="E41" s="85"/>
      <c r="F41" s="21"/>
    </row>
    <row r="42" spans="1:6" x14ac:dyDescent="0.2">
      <c r="A42" s="32" t="s">
        <v>440</v>
      </c>
      <c r="B42" s="43" t="s">
        <v>445</v>
      </c>
      <c r="C42" s="128">
        <v>71862</v>
      </c>
      <c r="D42" s="52">
        <f>C42*M8</f>
        <v>93420.6</v>
      </c>
      <c r="E42" s="85">
        <v>148</v>
      </c>
      <c r="F42" s="21" t="s">
        <v>182</v>
      </c>
    </row>
    <row r="43" spans="1:6" x14ac:dyDescent="0.2">
      <c r="A43" s="32" t="s">
        <v>441</v>
      </c>
      <c r="B43" s="43" t="s">
        <v>445</v>
      </c>
      <c r="C43" s="128">
        <v>73868</v>
      </c>
      <c r="D43" s="52">
        <f>C43*M8</f>
        <v>96028.400000000009</v>
      </c>
      <c r="E43" s="85">
        <v>206</v>
      </c>
      <c r="F43" s="21" t="s">
        <v>183</v>
      </c>
    </row>
    <row r="44" spans="1:6" x14ac:dyDescent="0.2">
      <c r="A44" s="32" t="s">
        <v>442</v>
      </c>
      <c r="B44" s="43" t="s">
        <v>445</v>
      </c>
      <c r="C44" s="128">
        <v>91863</v>
      </c>
      <c r="D44" s="52">
        <f>C44*M8</f>
        <v>119421.90000000001</v>
      </c>
      <c r="E44" s="85">
        <v>173</v>
      </c>
      <c r="F44" s="21" t="s">
        <v>184</v>
      </c>
    </row>
    <row r="45" spans="1:6" x14ac:dyDescent="0.2">
      <c r="A45" s="32" t="s">
        <v>443</v>
      </c>
      <c r="B45" s="43" t="s">
        <v>445</v>
      </c>
      <c r="C45" s="128">
        <v>93987</v>
      </c>
      <c r="D45" s="52">
        <f>C45*M8</f>
        <v>122183.1</v>
      </c>
      <c r="E45" s="85">
        <v>216</v>
      </c>
      <c r="F45" s="21" t="s">
        <v>185</v>
      </c>
    </row>
    <row r="46" spans="1:6" x14ac:dyDescent="0.2">
      <c r="A46" s="32"/>
      <c r="B46" s="43"/>
      <c r="C46" s="128"/>
      <c r="D46" s="78"/>
      <c r="E46" s="85"/>
      <c r="F46" s="21"/>
    </row>
    <row r="47" spans="1:6" x14ac:dyDescent="0.2">
      <c r="A47" s="32" t="s">
        <v>439</v>
      </c>
      <c r="B47" s="43" t="s">
        <v>444</v>
      </c>
      <c r="C47" s="128">
        <v>54575</v>
      </c>
      <c r="D47" s="52">
        <f>C47*M8</f>
        <v>70947.5</v>
      </c>
      <c r="E47" s="85"/>
      <c r="F47" s="21"/>
    </row>
    <row r="48" spans="1:6" x14ac:dyDescent="0.2">
      <c r="A48" s="31" t="s">
        <v>446</v>
      </c>
      <c r="B48" s="43" t="s">
        <v>448</v>
      </c>
      <c r="C48" s="128">
        <v>94025</v>
      </c>
      <c r="D48" s="52">
        <f>C48*M8</f>
        <v>122232.5</v>
      </c>
      <c r="E48" s="85">
        <v>270</v>
      </c>
      <c r="F48" s="21" t="s">
        <v>186</v>
      </c>
    </row>
    <row r="49" spans="1:6" x14ac:dyDescent="0.2">
      <c r="A49" s="31" t="s">
        <v>447</v>
      </c>
      <c r="B49" s="43" t="s">
        <v>448</v>
      </c>
      <c r="C49" s="128">
        <v>112340</v>
      </c>
      <c r="D49" s="52">
        <f>C49*M8</f>
        <v>146042</v>
      </c>
      <c r="E49" s="85">
        <v>313</v>
      </c>
      <c r="F49" s="21" t="s">
        <v>187</v>
      </c>
    </row>
    <row r="50" spans="1:6" x14ac:dyDescent="0.2">
      <c r="A50" s="31"/>
      <c r="B50" s="43"/>
      <c r="C50" s="116"/>
      <c r="D50" s="64"/>
      <c r="E50" s="85"/>
      <c r="F50" s="21"/>
    </row>
    <row r="51" spans="1:6" x14ac:dyDescent="0.2">
      <c r="A51" s="32" t="s">
        <v>449</v>
      </c>
      <c r="B51" s="43" t="s">
        <v>455</v>
      </c>
      <c r="C51" s="112">
        <v>105433</v>
      </c>
      <c r="D51" s="54">
        <f>C51*M8</f>
        <v>137062.9</v>
      </c>
      <c r="E51" s="85"/>
      <c r="F51" s="21"/>
    </row>
    <row r="52" spans="1:6" x14ac:dyDescent="0.2">
      <c r="A52" s="32" t="s">
        <v>450</v>
      </c>
      <c r="B52" s="43" t="s">
        <v>454</v>
      </c>
      <c r="C52" s="112">
        <v>127204</v>
      </c>
      <c r="D52" s="52">
        <f>C52*M8</f>
        <v>165365.20000000001</v>
      </c>
      <c r="E52" s="85">
        <v>250</v>
      </c>
      <c r="F52" s="21" t="s">
        <v>188</v>
      </c>
    </row>
    <row r="53" spans="1:6" x14ac:dyDescent="0.2">
      <c r="A53" s="32" t="s">
        <v>451</v>
      </c>
      <c r="B53" s="43" t="s">
        <v>454</v>
      </c>
      <c r="C53" s="112">
        <v>131275</v>
      </c>
      <c r="D53" s="52">
        <f>C53*M8</f>
        <v>170657.5</v>
      </c>
      <c r="E53" s="85">
        <v>270</v>
      </c>
      <c r="F53" s="21" t="s">
        <v>189</v>
      </c>
    </row>
    <row r="54" spans="1:6" x14ac:dyDescent="0.2">
      <c r="A54" s="32" t="s">
        <v>452</v>
      </c>
      <c r="B54" s="43" t="s">
        <v>454</v>
      </c>
      <c r="C54" s="112">
        <v>148562</v>
      </c>
      <c r="D54" s="52">
        <f>C54*M8</f>
        <v>193130.6</v>
      </c>
      <c r="E54" s="85">
        <v>287</v>
      </c>
      <c r="F54" s="21" t="s">
        <v>190</v>
      </c>
    </row>
    <row r="55" spans="1:6" x14ac:dyDescent="0.2">
      <c r="A55" s="32" t="s">
        <v>453</v>
      </c>
      <c r="B55" s="43" t="s">
        <v>454</v>
      </c>
      <c r="C55" s="112">
        <v>154993</v>
      </c>
      <c r="D55" s="52">
        <f>C55*M8</f>
        <v>201490.9</v>
      </c>
      <c r="E55" s="85">
        <v>317</v>
      </c>
      <c r="F55" s="21" t="s">
        <v>191</v>
      </c>
    </row>
    <row r="56" spans="1:6" x14ac:dyDescent="0.2">
      <c r="C56" s="113"/>
    </row>
    <row r="57" spans="1:6" x14ac:dyDescent="0.2">
      <c r="A57" s="43" t="s">
        <v>484</v>
      </c>
      <c r="B57" s="43" t="s">
        <v>411</v>
      </c>
      <c r="C57" s="129">
        <v>44781</v>
      </c>
      <c r="D57" s="54">
        <f>C57*M8</f>
        <v>58215.3</v>
      </c>
      <c r="E57" s="93"/>
      <c r="F57" s="9"/>
    </row>
    <row r="58" spans="1:6" x14ac:dyDescent="0.2">
      <c r="A58" s="43" t="s">
        <v>485</v>
      </c>
      <c r="B58" s="43" t="s">
        <v>403</v>
      </c>
      <c r="C58" s="128">
        <v>51507</v>
      </c>
      <c r="D58" s="52">
        <f>C58*M8</f>
        <v>66959.100000000006</v>
      </c>
      <c r="E58" s="89">
        <v>45</v>
      </c>
      <c r="F58" s="30" t="s">
        <v>163</v>
      </c>
    </row>
    <row r="59" spans="1:6" x14ac:dyDescent="0.2">
      <c r="A59" s="43" t="s">
        <v>486</v>
      </c>
      <c r="B59" s="43" t="s">
        <v>403</v>
      </c>
      <c r="C59" s="128">
        <v>52569</v>
      </c>
      <c r="D59" s="52">
        <f>C59*M8</f>
        <v>68339.7</v>
      </c>
      <c r="E59" s="89">
        <v>50</v>
      </c>
      <c r="F59" s="30" t="s">
        <v>164</v>
      </c>
    </row>
    <row r="60" spans="1:6" x14ac:dyDescent="0.2">
      <c r="A60" s="43" t="s">
        <v>487</v>
      </c>
      <c r="B60" s="43" t="s">
        <v>403</v>
      </c>
      <c r="C60" s="128">
        <v>54634</v>
      </c>
      <c r="D60" s="52">
        <f>C60*M8</f>
        <v>71024.2</v>
      </c>
      <c r="E60" s="89">
        <v>58</v>
      </c>
      <c r="F60" s="30" t="s">
        <v>165</v>
      </c>
    </row>
    <row r="61" spans="1:6" x14ac:dyDescent="0.2">
      <c r="A61" s="43" t="s">
        <v>488</v>
      </c>
      <c r="B61" s="43" t="s">
        <v>403</v>
      </c>
      <c r="C61" s="128">
        <v>57230</v>
      </c>
      <c r="D61" s="52">
        <f>C61*M8</f>
        <v>74399</v>
      </c>
      <c r="E61" s="89">
        <v>80</v>
      </c>
      <c r="F61" s="30" t="s">
        <v>166</v>
      </c>
    </row>
    <row r="62" spans="1:6" x14ac:dyDescent="0.2">
      <c r="A62" s="9"/>
      <c r="B62" s="9"/>
      <c r="C62" s="113"/>
      <c r="D62" s="9"/>
      <c r="E62" s="93"/>
      <c r="F62" s="9"/>
    </row>
    <row r="63" spans="1:6" x14ac:dyDescent="0.2">
      <c r="A63" s="56" t="s">
        <v>476</v>
      </c>
      <c r="B63" s="43" t="s">
        <v>413</v>
      </c>
      <c r="C63" s="129">
        <v>47141</v>
      </c>
      <c r="D63" s="54">
        <f>C63*M8</f>
        <v>61283.3</v>
      </c>
      <c r="E63" s="89"/>
      <c r="F63" s="30"/>
    </row>
    <row r="64" spans="1:6" x14ac:dyDescent="0.2">
      <c r="A64" s="56" t="s">
        <v>477</v>
      </c>
      <c r="B64" s="43" t="s">
        <v>420</v>
      </c>
      <c r="C64" s="128">
        <v>57230</v>
      </c>
      <c r="D64" s="52">
        <f>C64*M8</f>
        <v>74399</v>
      </c>
      <c r="E64" s="89">
        <v>69</v>
      </c>
      <c r="F64" s="30" t="s">
        <v>167</v>
      </c>
    </row>
    <row r="65" spans="1:6" x14ac:dyDescent="0.2">
      <c r="A65" s="56" t="s">
        <v>478</v>
      </c>
      <c r="B65" s="43" t="s">
        <v>404</v>
      </c>
      <c r="C65" s="128">
        <v>53867</v>
      </c>
      <c r="D65" s="52">
        <f>C65*M8</f>
        <v>70027.100000000006</v>
      </c>
      <c r="E65" s="89">
        <v>47</v>
      </c>
      <c r="F65" s="30" t="s">
        <v>168</v>
      </c>
    </row>
    <row r="66" spans="1:6" x14ac:dyDescent="0.2">
      <c r="A66" s="56" t="s">
        <v>479</v>
      </c>
      <c r="B66" s="43" t="s">
        <v>404</v>
      </c>
      <c r="C66" s="128">
        <v>56994</v>
      </c>
      <c r="D66" s="52">
        <f>C66*M8</f>
        <v>74092.2</v>
      </c>
      <c r="E66" s="89"/>
      <c r="F66" s="30"/>
    </row>
    <row r="67" spans="1:6" x14ac:dyDescent="0.2">
      <c r="A67" s="56" t="s">
        <v>480</v>
      </c>
      <c r="B67" s="43" t="s">
        <v>404</v>
      </c>
      <c r="C67" s="128">
        <v>54929</v>
      </c>
      <c r="D67" s="52">
        <f>C67*M8</f>
        <v>71407.7</v>
      </c>
      <c r="E67" s="89">
        <v>51</v>
      </c>
      <c r="F67" s="30" t="s">
        <v>169</v>
      </c>
    </row>
    <row r="68" spans="1:6" x14ac:dyDescent="0.2">
      <c r="A68" s="56" t="s">
        <v>481</v>
      </c>
      <c r="B68" s="43" t="s">
        <v>404</v>
      </c>
      <c r="C68" s="128">
        <v>59590</v>
      </c>
      <c r="D68" s="52">
        <f>C68*M8</f>
        <v>77467</v>
      </c>
      <c r="E68" s="89">
        <v>81</v>
      </c>
      <c r="F68" s="30" t="s">
        <v>170</v>
      </c>
    </row>
    <row r="69" spans="1:6" x14ac:dyDescent="0.2">
      <c r="A69" s="56" t="s">
        <v>482</v>
      </c>
      <c r="B69" s="43" t="s">
        <v>421</v>
      </c>
      <c r="C69" s="128">
        <v>57053</v>
      </c>
      <c r="D69" s="52">
        <f>C69*M8</f>
        <v>74168.900000000009</v>
      </c>
      <c r="E69" s="89">
        <v>67</v>
      </c>
      <c r="F69" s="30" t="s">
        <v>171</v>
      </c>
    </row>
    <row r="70" spans="1:6" x14ac:dyDescent="0.2">
      <c r="A70" s="56" t="s">
        <v>483</v>
      </c>
      <c r="B70" s="43" t="s">
        <v>421</v>
      </c>
      <c r="C70" s="128">
        <v>63602</v>
      </c>
      <c r="D70" s="52">
        <f>C70*M8</f>
        <v>82682.600000000006</v>
      </c>
      <c r="E70" s="89">
        <v>81</v>
      </c>
      <c r="F70" s="30" t="s">
        <v>172</v>
      </c>
    </row>
    <row r="71" spans="1:6" x14ac:dyDescent="0.2">
      <c r="A71" s="56"/>
      <c r="B71" s="56"/>
      <c r="C71" s="128"/>
      <c r="D71" s="77"/>
      <c r="E71" s="89"/>
      <c r="F71" s="30"/>
    </row>
    <row r="72" spans="1:6" x14ac:dyDescent="0.2">
      <c r="A72" s="56" t="s">
        <v>473</v>
      </c>
      <c r="B72" s="43" t="s">
        <v>413</v>
      </c>
      <c r="C72" s="129">
        <v>50917</v>
      </c>
      <c r="D72" s="52">
        <f>C72*M8</f>
        <v>66192.100000000006</v>
      </c>
      <c r="E72" s="89"/>
      <c r="F72" s="30"/>
    </row>
    <row r="73" spans="1:6" x14ac:dyDescent="0.2">
      <c r="A73" s="56" t="s">
        <v>474</v>
      </c>
      <c r="B73" s="43" t="s">
        <v>425</v>
      </c>
      <c r="C73" s="128">
        <v>63838</v>
      </c>
      <c r="D73" s="52">
        <f>C73*M8</f>
        <v>82989.400000000009</v>
      </c>
      <c r="E73" s="89">
        <v>81</v>
      </c>
      <c r="F73" s="30" t="s">
        <v>173</v>
      </c>
    </row>
    <row r="74" spans="1:6" x14ac:dyDescent="0.2">
      <c r="A74" s="56" t="s">
        <v>475</v>
      </c>
      <c r="B74" s="43" t="s">
        <v>425</v>
      </c>
      <c r="C74" s="128">
        <v>70859</v>
      </c>
      <c r="D74" s="52">
        <f>C74*M8</f>
        <v>92116.7</v>
      </c>
      <c r="E74" s="89">
        <v>116</v>
      </c>
      <c r="F74" s="30" t="s">
        <v>174</v>
      </c>
    </row>
    <row r="75" spans="1:6" x14ac:dyDescent="0.2">
      <c r="A75" s="56"/>
      <c r="B75" s="56"/>
      <c r="C75" s="113"/>
      <c r="D75" s="77"/>
      <c r="E75" s="89"/>
      <c r="F75" s="30"/>
    </row>
    <row r="76" spans="1:6" x14ac:dyDescent="0.2">
      <c r="A76" s="32" t="s">
        <v>469</v>
      </c>
      <c r="B76" s="43" t="s">
        <v>412</v>
      </c>
      <c r="C76" s="129">
        <v>49442</v>
      </c>
      <c r="D76" s="54">
        <f>C76*M8</f>
        <v>64274.600000000006</v>
      </c>
      <c r="E76" s="85"/>
      <c r="F76" s="21"/>
    </row>
    <row r="77" spans="1:6" x14ac:dyDescent="0.2">
      <c r="A77" s="32" t="s">
        <v>470</v>
      </c>
      <c r="B77" s="43" t="s">
        <v>430</v>
      </c>
      <c r="C77" s="128">
        <v>56168</v>
      </c>
      <c r="D77" s="52">
        <f>C77*M8</f>
        <v>73018.400000000009</v>
      </c>
      <c r="E77" s="85">
        <v>49</v>
      </c>
      <c r="F77" s="21" t="s">
        <v>175</v>
      </c>
    </row>
    <row r="78" spans="1:6" x14ac:dyDescent="0.2">
      <c r="A78" s="32" t="s">
        <v>471</v>
      </c>
      <c r="B78" s="43" t="s">
        <v>430</v>
      </c>
      <c r="C78" s="128">
        <v>57230</v>
      </c>
      <c r="D78" s="52">
        <f>C78*M8</f>
        <v>74399</v>
      </c>
      <c r="E78" s="85">
        <v>55</v>
      </c>
      <c r="F78" s="21" t="s">
        <v>176</v>
      </c>
    </row>
    <row r="79" spans="1:6" x14ac:dyDescent="0.2">
      <c r="A79" s="32" t="s">
        <v>472</v>
      </c>
      <c r="B79" s="43" t="s">
        <v>430</v>
      </c>
      <c r="C79" s="128">
        <v>61891</v>
      </c>
      <c r="D79" s="52">
        <f>C79*M8</f>
        <v>80458.3</v>
      </c>
      <c r="E79" s="85">
        <v>83</v>
      </c>
      <c r="F79" s="21" t="s">
        <v>177</v>
      </c>
    </row>
    <row r="80" spans="1:6" x14ac:dyDescent="0.2">
      <c r="A80" s="56"/>
      <c r="B80" s="56"/>
      <c r="C80" s="128"/>
      <c r="D80" s="77"/>
      <c r="E80" s="89"/>
      <c r="F80" s="30"/>
    </row>
    <row r="81" spans="1:6" x14ac:dyDescent="0.2">
      <c r="A81" s="32" t="s">
        <v>464</v>
      </c>
      <c r="B81" s="43" t="s">
        <v>412</v>
      </c>
      <c r="C81" s="129">
        <v>54280</v>
      </c>
      <c r="D81" s="52">
        <f>C81*M8</f>
        <v>70564</v>
      </c>
      <c r="E81" s="85"/>
      <c r="F81" s="21"/>
    </row>
    <row r="82" spans="1:6" x14ac:dyDescent="0.2">
      <c r="A82" s="32" t="s">
        <v>465</v>
      </c>
      <c r="B82" s="43" t="s">
        <v>436</v>
      </c>
      <c r="C82" s="128">
        <v>65195</v>
      </c>
      <c r="D82" s="52">
        <f>C82*M8</f>
        <v>84753.5</v>
      </c>
      <c r="E82" s="85">
        <v>70</v>
      </c>
      <c r="F82" s="21" t="s">
        <v>178</v>
      </c>
    </row>
    <row r="83" spans="1:6" x14ac:dyDescent="0.2">
      <c r="A83" s="32" t="s">
        <v>466</v>
      </c>
      <c r="B83" s="43" t="s">
        <v>436</v>
      </c>
      <c r="C83" s="128">
        <v>70741</v>
      </c>
      <c r="D83" s="52">
        <f>C83*M8</f>
        <v>91963.3</v>
      </c>
      <c r="E83" s="85">
        <v>105</v>
      </c>
      <c r="F83" s="21" t="s">
        <v>179</v>
      </c>
    </row>
    <row r="84" spans="1:6" x14ac:dyDescent="0.2">
      <c r="A84" s="32" t="s">
        <v>467</v>
      </c>
      <c r="B84" s="43" t="s">
        <v>437</v>
      </c>
      <c r="C84" s="128">
        <v>71036</v>
      </c>
      <c r="D84" s="52">
        <f>C84*M8</f>
        <v>92346.8</v>
      </c>
      <c r="E84" s="85">
        <v>98</v>
      </c>
      <c r="F84" s="21" t="s">
        <v>180</v>
      </c>
    </row>
    <row r="85" spans="1:6" x14ac:dyDescent="0.2">
      <c r="A85" s="32" t="s">
        <v>468</v>
      </c>
      <c r="B85" s="43" t="s">
        <v>437</v>
      </c>
      <c r="C85" s="128">
        <v>82246</v>
      </c>
      <c r="D85" s="52">
        <f>C85*M8</f>
        <v>106919.8</v>
      </c>
      <c r="E85" s="85">
        <v>179</v>
      </c>
      <c r="F85" s="21" t="s">
        <v>181</v>
      </c>
    </row>
    <row r="86" spans="1:6" x14ac:dyDescent="0.2">
      <c r="A86" s="56"/>
      <c r="B86" s="56"/>
      <c r="C86" s="113"/>
      <c r="D86" s="77"/>
      <c r="E86" s="89"/>
      <c r="F86" s="30"/>
    </row>
    <row r="87" spans="1:6" x14ac:dyDescent="0.2">
      <c r="A87" s="32" t="s">
        <v>459</v>
      </c>
      <c r="B87" s="43" t="s">
        <v>444</v>
      </c>
      <c r="C87" s="129">
        <v>102837</v>
      </c>
      <c r="D87" s="54">
        <f>C87*M8</f>
        <v>133688.1</v>
      </c>
      <c r="E87" s="85"/>
      <c r="F87" s="21"/>
    </row>
    <row r="88" spans="1:6" x14ac:dyDescent="0.2">
      <c r="A88" s="32" t="s">
        <v>460</v>
      </c>
      <c r="B88" s="43" t="s">
        <v>445</v>
      </c>
      <c r="C88" s="128">
        <v>119658.3628</v>
      </c>
      <c r="D88" s="52">
        <f>C88*M8</f>
        <v>155555.87164</v>
      </c>
      <c r="E88" s="85">
        <v>148</v>
      </c>
      <c r="F88" s="21" t="s">
        <v>182</v>
      </c>
    </row>
    <row r="89" spans="1:6" x14ac:dyDescent="0.2">
      <c r="A89" s="32" t="s">
        <v>461</v>
      </c>
      <c r="B89" s="43" t="s">
        <v>445</v>
      </c>
      <c r="C89" s="128">
        <v>121579.82520000001</v>
      </c>
      <c r="D89" s="52">
        <f>C89*M8</f>
        <v>158053.77276000002</v>
      </c>
      <c r="E89" s="85">
        <v>206</v>
      </c>
      <c r="F89" s="21" t="s">
        <v>183</v>
      </c>
    </row>
    <row r="90" spans="1:6" x14ac:dyDescent="0.2">
      <c r="A90" s="32" t="s">
        <v>462</v>
      </c>
      <c r="B90" s="43" t="s">
        <v>445</v>
      </c>
      <c r="C90" s="128">
        <v>138886</v>
      </c>
      <c r="D90" s="52">
        <f>C90*M8</f>
        <v>180551.80000000002</v>
      </c>
      <c r="E90" s="85">
        <v>173</v>
      </c>
      <c r="F90" s="21" t="s">
        <v>184</v>
      </c>
    </row>
    <row r="91" spans="1:6" x14ac:dyDescent="0.2">
      <c r="A91" s="32" t="s">
        <v>463</v>
      </c>
      <c r="B91" s="43" t="s">
        <v>445</v>
      </c>
      <c r="C91" s="128">
        <v>140951</v>
      </c>
      <c r="D91" s="52">
        <f>C91*M8</f>
        <v>183236.30000000002</v>
      </c>
      <c r="E91" s="85">
        <v>216</v>
      </c>
      <c r="F91" s="21" t="s">
        <v>185</v>
      </c>
    </row>
    <row r="92" spans="1:6" x14ac:dyDescent="0.2">
      <c r="A92" s="56"/>
      <c r="B92" s="56"/>
      <c r="C92" s="113"/>
      <c r="D92" s="77"/>
      <c r="E92" s="89"/>
      <c r="F92" s="30"/>
    </row>
    <row r="93" spans="1:6" x14ac:dyDescent="0.2">
      <c r="A93" s="32" t="s">
        <v>456</v>
      </c>
      <c r="B93" s="43" t="s">
        <v>444</v>
      </c>
      <c r="C93" s="128">
        <v>133688.1</v>
      </c>
      <c r="D93" s="52">
        <f>C93*M8</f>
        <v>173794.53000000003</v>
      </c>
      <c r="E93" s="85"/>
      <c r="F93" s="21"/>
    </row>
    <row r="94" spans="1:6" x14ac:dyDescent="0.2">
      <c r="A94" s="31" t="s">
        <v>457</v>
      </c>
      <c r="B94" s="43" t="s">
        <v>448</v>
      </c>
      <c r="C94" s="128">
        <v>158053.77276000002</v>
      </c>
      <c r="D94" s="52">
        <f>C94*M8</f>
        <v>205469.90458800003</v>
      </c>
      <c r="E94" s="85">
        <v>270</v>
      </c>
      <c r="F94" s="21" t="s">
        <v>186</v>
      </c>
    </row>
    <row r="95" spans="1:6" x14ac:dyDescent="0.2">
      <c r="A95" s="31" t="s">
        <v>458</v>
      </c>
      <c r="B95" s="43" t="s">
        <v>448</v>
      </c>
      <c r="C95" s="128">
        <v>183236.30000000002</v>
      </c>
      <c r="D95" s="52">
        <f>C95*M8</f>
        <v>238207.19000000003</v>
      </c>
      <c r="E95" s="85">
        <v>313</v>
      </c>
      <c r="F95" s="21" t="s">
        <v>187</v>
      </c>
    </row>
    <row r="96" spans="1:6" x14ac:dyDescent="0.2">
      <c r="A96" s="56"/>
      <c r="B96" s="56"/>
      <c r="C96" s="113"/>
      <c r="D96" s="77"/>
      <c r="E96" s="89"/>
      <c r="F96" s="30"/>
    </row>
    <row r="97" spans="1:6" x14ac:dyDescent="0.2">
      <c r="A97" s="32" t="s">
        <v>489</v>
      </c>
      <c r="B97" s="43" t="s">
        <v>455</v>
      </c>
      <c r="C97" s="112"/>
      <c r="D97" s="53"/>
      <c r="E97" s="85"/>
      <c r="F97" s="21"/>
    </row>
    <row r="98" spans="1:6" x14ac:dyDescent="0.2">
      <c r="A98" s="32" t="s">
        <v>490</v>
      </c>
      <c r="B98" s="43" t="s">
        <v>454</v>
      </c>
      <c r="C98" s="128">
        <v>217946</v>
      </c>
      <c r="D98" s="53">
        <f>C98*M8</f>
        <v>283329.8</v>
      </c>
      <c r="E98" s="85">
        <v>250</v>
      </c>
      <c r="F98" s="21" t="s">
        <v>188</v>
      </c>
    </row>
    <row r="99" spans="1:6" x14ac:dyDescent="0.2">
      <c r="A99" s="32" t="s">
        <v>491</v>
      </c>
      <c r="B99" s="43" t="s">
        <v>454</v>
      </c>
      <c r="C99" s="128">
        <v>222076</v>
      </c>
      <c r="D99" s="53">
        <f>C99*M8</f>
        <v>288698.8</v>
      </c>
      <c r="E99" s="85">
        <v>270</v>
      </c>
      <c r="F99" s="21" t="s">
        <v>189</v>
      </c>
    </row>
    <row r="100" spans="1:6" x14ac:dyDescent="0.2">
      <c r="A100" s="32" t="s">
        <v>492</v>
      </c>
      <c r="B100" s="43" t="s">
        <v>454</v>
      </c>
      <c r="C100" s="128">
        <v>239304</v>
      </c>
      <c r="D100" s="53">
        <f>C100*M8</f>
        <v>311095.2</v>
      </c>
      <c r="E100" s="85">
        <v>287</v>
      </c>
      <c r="F100" s="21" t="s">
        <v>190</v>
      </c>
    </row>
    <row r="101" spans="1:6" x14ac:dyDescent="0.2">
      <c r="A101" s="32" t="s">
        <v>493</v>
      </c>
      <c r="B101" s="43" t="s">
        <v>454</v>
      </c>
      <c r="C101" s="128">
        <v>245794</v>
      </c>
      <c r="D101" s="53">
        <f>C101*M8</f>
        <v>319532.2</v>
      </c>
      <c r="E101" s="85">
        <v>317</v>
      </c>
      <c r="F101" s="21" t="s">
        <v>191</v>
      </c>
    </row>
    <row r="102" spans="1:6" x14ac:dyDescent="0.2">
      <c r="A102" s="79"/>
      <c r="B102" s="56"/>
      <c r="C102" s="77"/>
      <c r="D102" s="78"/>
      <c r="E102" s="89"/>
      <c r="F102" s="30"/>
    </row>
    <row r="103" spans="1:6" x14ac:dyDescent="0.2">
      <c r="A103" s="32"/>
      <c r="B103" s="43"/>
      <c r="C103" s="25"/>
      <c r="D103" s="54"/>
    </row>
    <row r="104" spans="1:6" x14ac:dyDescent="0.2">
      <c r="A104" s="32"/>
      <c r="B104" s="43"/>
      <c r="C104" s="44"/>
      <c r="D104" s="52"/>
      <c r="E104" s="85"/>
      <c r="F104" s="21"/>
    </row>
    <row r="105" spans="1:6" x14ac:dyDescent="0.2">
      <c r="A105" s="32"/>
      <c r="B105" s="43"/>
      <c r="C105" s="44"/>
      <c r="D105" s="52"/>
      <c r="E105" s="85"/>
      <c r="F105" s="21"/>
    </row>
    <row r="106" spans="1:6" x14ac:dyDescent="0.2">
      <c r="A106" s="32"/>
      <c r="B106" s="2"/>
      <c r="C106" s="44"/>
      <c r="D106" s="13"/>
      <c r="E106" s="85"/>
      <c r="F106" s="21"/>
    </row>
    <row r="107" spans="1:6" x14ac:dyDescent="0.2">
      <c r="A107" s="32"/>
      <c r="B107" s="43"/>
      <c r="C107" s="44"/>
      <c r="D107" s="54"/>
      <c r="E107" s="85"/>
      <c r="F107" s="21"/>
    </row>
    <row r="108" spans="1:6" x14ac:dyDescent="0.2">
      <c r="A108" s="32"/>
      <c r="B108" s="43"/>
      <c r="C108" s="44"/>
      <c r="D108" s="52"/>
      <c r="E108" s="85"/>
      <c r="F108" s="21"/>
    </row>
    <row r="109" spans="1:6" x14ac:dyDescent="0.2">
      <c r="A109" s="32"/>
      <c r="B109" s="2"/>
      <c r="C109" s="44"/>
      <c r="D109" s="13"/>
      <c r="E109" s="85"/>
      <c r="F109" s="21"/>
    </row>
    <row r="110" spans="1:6" x14ac:dyDescent="0.2">
      <c r="A110" s="32"/>
      <c r="B110" s="43"/>
      <c r="C110" s="44"/>
      <c r="D110" s="52"/>
      <c r="E110" s="85"/>
      <c r="F110" s="21"/>
    </row>
    <row r="111" spans="1:6" x14ac:dyDescent="0.2">
      <c r="A111" s="32"/>
      <c r="B111" s="43"/>
      <c r="C111" s="13"/>
      <c r="D111" s="52"/>
      <c r="E111" s="85"/>
      <c r="F111" s="21"/>
    </row>
    <row r="112" spans="1:6" x14ac:dyDescent="0.2">
      <c r="A112" s="32"/>
      <c r="B112" s="43"/>
      <c r="C112" s="13"/>
      <c r="D112" s="52"/>
      <c r="E112" s="85"/>
      <c r="F112" s="21"/>
    </row>
    <row r="113" spans="1:6" x14ac:dyDescent="0.2">
      <c r="A113" s="32"/>
      <c r="B113" s="43"/>
      <c r="C113" s="13"/>
      <c r="D113" s="52"/>
      <c r="E113" s="85"/>
      <c r="F113" s="21"/>
    </row>
    <row r="114" spans="1:6" x14ac:dyDescent="0.2">
      <c r="A114" s="32"/>
      <c r="B114" s="43"/>
      <c r="C114" s="13"/>
      <c r="D114" s="52"/>
      <c r="E114" s="85"/>
      <c r="F114" s="21"/>
    </row>
    <row r="115" spans="1:6" x14ac:dyDescent="0.2">
      <c r="A115" s="32"/>
      <c r="B115" s="2"/>
      <c r="C115" s="13"/>
      <c r="D115" s="13"/>
      <c r="E115" s="85"/>
      <c r="F115" s="21"/>
    </row>
    <row r="116" spans="1:6" x14ac:dyDescent="0.2">
      <c r="A116" s="32"/>
      <c r="B116" s="43"/>
      <c r="C116" s="13"/>
      <c r="D116" s="52"/>
      <c r="E116" s="85"/>
      <c r="F116" s="21"/>
    </row>
    <row r="117" spans="1:6" x14ac:dyDescent="0.2">
      <c r="A117" s="32"/>
      <c r="B117" s="43"/>
      <c r="C117" s="13"/>
      <c r="D117" s="52"/>
      <c r="E117" s="85"/>
      <c r="F117" s="21"/>
    </row>
    <row r="118" spans="1:6" x14ac:dyDescent="0.2">
      <c r="A118" s="32"/>
      <c r="B118" s="43"/>
      <c r="C118" s="13"/>
      <c r="D118" s="52"/>
      <c r="E118" s="85"/>
      <c r="F118" s="21"/>
    </row>
    <row r="119" spans="1:6" x14ac:dyDescent="0.2">
      <c r="A119" s="32"/>
      <c r="B119" s="2"/>
      <c r="C119" s="13"/>
      <c r="D119" s="13"/>
      <c r="E119" s="85"/>
      <c r="F119" s="21"/>
    </row>
    <row r="120" spans="1:6" x14ac:dyDescent="0.2">
      <c r="A120" s="32"/>
      <c r="B120" s="43"/>
      <c r="C120" s="13"/>
      <c r="D120" s="52"/>
      <c r="E120" s="85"/>
      <c r="F120" s="21"/>
    </row>
    <row r="121" spans="1:6" x14ac:dyDescent="0.2">
      <c r="A121" s="32"/>
      <c r="B121" s="43"/>
      <c r="C121" s="13"/>
      <c r="D121" s="52"/>
      <c r="E121" s="85"/>
      <c r="F121" s="21"/>
    </row>
    <row r="122" spans="1:6" x14ac:dyDescent="0.2">
      <c r="A122" s="32"/>
      <c r="B122" s="43"/>
      <c r="C122" s="13"/>
      <c r="D122" s="52"/>
      <c r="E122" s="85"/>
      <c r="F122" s="21"/>
    </row>
    <row r="123" spans="1:6" x14ac:dyDescent="0.2">
      <c r="A123" s="32"/>
      <c r="B123" s="43"/>
      <c r="C123" s="13"/>
      <c r="D123" s="52"/>
      <c r="E123" s="85"/>
      <c r="F123" s="21"/>
    </row>
    <row r="124" spans="1:6" x14ac:dyDescent="0.2">
      <c r="A124" s="32"/>
      <c r="B124" s="43"/>
      <c r="C124" s="13"/>
      <c r="D124" s="52"/>
      <c r="E124" s="85"/>
      <c r="F124" s="21"/>
    </row>
    <row r="125" spans="1:6" x14ac:dyDescent="0.2">
      <c r="A125" t="s">
        <v>220</v>
      </c>
    </row>
  </sheetData>
  <mergeCells count="3">
    <mergeCell ref="A7:F7"/>
    <mergeCell ref="A9:A10"/>
    <mergeCell ref="D9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ЛМ</vt:lpstr>
      <vt:lpstr>КМ</vt:lpstr>
      <vt:lpstr>К-iso</vt:lpstr>
      <vt:lpstr>К-гост</vt:lpstr>
      <vt:lpstr>Д</vt:lpstr>
      <vt:lpstr>СМ</vt:lpstr>
      <vt:lpstr>СД</vt:lpstr>
      <vt:lpstr>СДВ</vt:lpstr>
      <vt:lpstr>НМШ</vt:lpstr>
      <vt:lpstr>ВКС</vt:lpstr>
      <vt:lpstr>Гном</vt:lpstr>
    </vt:vector>
  </TitlesOfParts>
  <Company>ООО "Энергия: насосы и арматура"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Rico</cp:lastModifiedBy>
  <cp:lastPrinted>2018-08-17T12:40:40Z</cp:lastPrinted>
  <dcterms:created xsi:type="dcterms:W3CDTF">2004-04-13T08:31:26Z</dcterms:created>
  <dcterms:modified xsi:type="dcterms:W3CDTF">2019-04-26T11:53:05Z</dcterms:modified>
</cp:coreProperties>
</file>